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20" windowWidth="15120" windowHeight="8010"/>
  </bookViews>
  <sheets>
    <sheet name="Lapas1" sheetId="1" r:id="rId1"/>
    <sheet name="Lapas2" sheetId="2" r:id="rId2"/>
    <sheet name="Lapas3" sheetId="3" r:id="rId3"/>
  </sheets>
  <calcPr calcId="124519"/>
</workbook>
</file>

<file path=xl/calcChain.xml><?xml version="1.0" encoding="utf-8"?>
<calcChain xmlns="http://schemas.openxmlformats.org/spreadsheetml/2006/main">
  <c r="T81" i="1"/>
  <c r="S81"/>
  <c r="R81"/>
  <c r="Q81"/>
  <c r="P81"/>
  <c r="N81"/>
  <c r="M81"/>
  <c r="L81"/>
  <c r="J81"/>
  <c r="I81"/>
  <c r="H81"/>
  <c r="O80"/>
  <c r="K80"/>
  <c r="G80"/>
  <c r="O79"/>
  <c r="K79"/>
  <c r="G79"/>
  <c r="O78"/>
  <c r="K78"/>
  <c r="G78"/>
  <c r="T77"/>
  <c r="S77"/>
  <c r="R77"/>
  <c r="Q77"/>
  <c r="P77"/>
  <c r="N77"/>
  <c r="M77"/>
  <c r="L77"/>
  <c r="J77"/>
  <c r="I77"/>
  <c r="H77"/>
  <c r="O76"/>
  <c r="K76"/>
  <c r="G76"/>
  <c r="O75"/>
  <c r="K75"/>
  <c r="G75"/>
  <c r="O74"/>
  <c r="K74"/>
  <c r="G74"/>
  <c r="T55"/>
  <c r="S55"/>
  <c r="R55"/>
  <c r="Q55"/>
  <c r="P55"/>
  <c r="N55"/>
  <c r="M55"/>
  <c r="L55"/>
  <c r="J55"/>
  <c r="I55"/>
  <c r="H55"/>
  <c r="O54"/>
  <c r="K54"/>
  <c r="G54"/>
  <c r="O53"/>
  <c r="K53"/>
  <c r="G53"/>
  <c r="T52"/>
  <c r="S52"/>
  <c r="R52"/>
  <c r="Q52"/>
  <c r="P52"/>
  <c r="N52"/>
  <c r="M52"/>
  <c r="L52"/>
  <c r="J52"/>
  <c r="I52"/>
  <c r="H52"/>
  <c r="O51"/>
  <c r="K51"/>
  <c r="G51"/>
  <c r="O50"/>
  <c r="K50"/>
  <c r="G50"/>
  <c r="T49"/>
  <c r="S49"/>
  <c r="R49"/>
  <c r="Q49"/>
  <c r="P49"/>
  <c r="N49"/>
  <c r="M49"/>
  <c r="L49"/>
  <c r="J49"/>
  <c r="I49"/>
  <c r="H49"/>
  <c r="O48"/>
  <c r="K48"/>
  <c r="G48"/>
  <c r="O47"/>
  <c r="K47"/>
  <c r="G47"/>
  <c r="O46"/>
  <c r="K46"/>
  <c r="G46"/>
  <c r="T45"/>
  <c r="S45"/>
  <c r="R45"/>
  <c r="Q45"/>
  <c r="P45"/>
  <c r="N45"/>
  <c r="M45"/>
  <c r="L45"/>
  <c r="J45"/>
  <c r="I45"/>
  <c r="H45"/>
  <c r="O44"/>
  <c r="K44"/>
  <c r="G44"/>
  <c r="O43"/>
  <c r="K43"/>
  <c r="G43"/>
  <c r="O42"/>
  <c r="K42"/>
  <c r="G42"/>
  <c r="T41"/>
  <c r="S41"/>
  <c r="R41"/>
  <c r="Q41"/>
  <c r="P41"/>
  <c r="N41"/>
  <c r="M41"/>
  <c r="L41"/>
  <c r="J41"/>
  <c r="I41"/>
  <c r="H41"/>
  <c r="O40"/>
  <c r="K40"/>
  <c r="G40"/>
  <c r="O39"/>
  <c r="K39"/>
  <c r="G39"/>
  <c r="O38"/>
  <c r="K38"/>
  <c r="G38"/>
  <c r="H88"/>
  <c r="H89" s="1"/>
  <c r="I88"/>
  <c r="I89" s="1"/>
  <c r="J88"/>
  <c r="J89" s="1"/>
  <c r="L88"/>
  <c r="L89" s="1"/>
  <c r="M88"/>
  <c r="M89" s="1"/>
  <c r="N88"/>
  <c r="N89" s="1"/>
  <c r="P88"/>
  <c r="P89" s="1"/>
  <c r="Q88"/>
  <c r="Q89" s="1"/>
  <c r="R88"/>
  <c r="R89" s="1"/>
  <c r="S88"/>
  <c r="S89" s="1"/>
  <c r="T88"/>
  <c r="T89" s="1"/>
  <c r="J162"/>
  <c r="I162"/>
  <c r="H162"/>
  <c r="G161"/>
  <c r="G160"/>
  <c r="G159"/>
  <c r="J158"/>
  <c r="J163" s="1"/>
  <c r="J164" s="1"/>
  <c r="I158"/>
  <c r="I163" s="1"/>
  <c r="I164" s="1"/>
  <c r="H158"/>
  <c r="H163" s="1"/>
  <c r="H164" s="1"/>
  <c r="G157"/>
  <c r="G156"/>
  <c r="G155"/>
  <c r="J150"/>
  <c r="I150"/>
  <c r="H150"/>
  <c r="G149"/>
  <c r="G148"/>
  <c r="G150" s="1"/>
  <c r="J147"/>
  <c r="I147"/>
  <c r="H147"/>
  <c r="G146"/>
  <c r="G145"/>
  <c r="J144"/>
  <c r="I144"/>
  <c r="H144"/>
  <c r="G143"/>
  <c r="G142"/>
  <c r="G141"/>
  <c r="J140"/>
  <c r="I140"/>
  <c r="H140"/>
  <c r="G139"/>
  <c r="G138"/>
  <c r="G137"/>
  <c r="J136"/>
  <c r="I136"/>
  <c r="H136"/>
  <c r="G135"/>
  <c r="G134"/>
  <c r="G133"/>
  <c r="J132"/>
  <c r="J151" s="1"/>
  <c r="I132"/>
  <c r="I151" s="1"/>
  <c r="H132"/>
  <c r="H151" s="1"/>
  <c r="G131"/>
  <c r="G130"/>
  <c r="J122"/>
  <c r="I122"/>
  <c r="H122"/>
  <c r="G121"/>
  <c r="G120"/>
  <c r="G122" s="1"/>
  <c r="J119"/>
  <c r="I119"/>
  <c r="H119"/>
  <c r="G118"/>
  <c r="G117"/>
  <c r="G116"/>
  <c r="G119" s="1"/>
  <c r="J115"/>
  <c r="I115"/>
  <c r="H115"/>
  <c r="G114"/>
  <c r="G113"/>
  <c r="G112"/>
  <c r="G111"/>
  <c r="J110"/>
  <c r="I110"/>
  <c r="H110"/>
  <c r="G109"/>
  <c r="G108"/>
  <c r="G107"/>
  <c r="J106"/>
  <c r="I106"/>
  <c r="H106"/>
  <c r="G105"/>
  <c r="G104"/>
  <c r="G106" s="1"/>
  <c r="J103"/>
  <c r="J123" s="1"/>
  <c r="I103"/>
  <c r="I123" s="1"/>
  <c r="H103"/>
  <c r="H123" s="1"/>
  <c r="G102"/>
  <c r="G101"/>
  <c r="G103" s="1"/>
  <c r="J96"/>
  <c r="I96"/>
  <c r="H96"/>
  <c r="G95"/>
  <c r="G94"/>
  <c r="J93"/>
  <c r="J97" s="1"/>
  <c r="I93"/>
  <c r="I97" s="1"/>
  <c r="H93"/>
  <c r="H97" s="1"/>
  <c r="G92"/>
  <c r="G91"/>
  <c r="J73"/>
  <c r="I73"/>
  <c r="H73"/>
  <c r="G72"/>
  <c r="G71"/>
  <c r="G70"/>
  <c r="G73" s="1"/>
  <c r="J69"/>
  <c r="I69"/>
  <c r="H69"/>
  <c r="G68"/>
  <c r="G67"/>
  <c r="G66"/>
  <c r="J65"/>
  <c r="J82" s="1"/>
  <c r="I65"/>
  <c r="I82" s="1"/>
  <c r="H65"/>
  <c r="H82" s="1"/>
  <c r="G64"/>
  <c r="G63"/>
  <c r="J60"/>
  <c r="J61" s="1"/>
  <c r="I60"/>
  <c r="I61" s="1"/>
  <c r="H60"/>
  <c r="G60" s="1"/>
  <c r="G61" s="1"/>
  <c r="G59"/>
  <c r="G58"/>
  <c r="J37"/>
  <c r="I37"/>
  <c r="H37"/>
  <c r="G36"/>
  <c r="G35"/>
  <c r="G34"/>
  <c r="J33"/>
  <c r="I33"/>
  <c r="H33"/>
  <c r="G32"/>
  <c r="G31"/>
  <c r="J30"/>
  <c r="I30"/>
  <c r="H30"/>
  <c r="G29"/>
  <c r="G28"/>
  <c r="G27"/>
  <c r="G26"/>
  <c r="J25"/>
  <c r="I25"/>
  <c r="H25"/>
  <c r="G24"/>
  <c r="G23"/>
  <c r="J22"/>
  <c r="I22"/>
  <c r="H22"/>
  <c r="G21"/>
  <c r="G20"/>
  <c r="J19"/>
  <c r="I19"/>
  <c r="H19"/>
  <c r="G18"/>
  <c r="G17"/>
  <c r="G16"/>
  <c r="J15"/>
  <c r="J56" s="1"/>
  <c r="I15"/>
  <c r="I56" s="1"/>
  <c r="H15"/>
  <c r="H56" s="1"/>
  <c r="G14"/>
  <c r="G13"/>
  <c r="G15" s="1"/>
  <c r="T96"/>
  <c r="S96"/>
  <c r="R96"/>
  <c r="Q96"/>
  <c r="P96"/>
  <c r="N96"/>
  <c r="M96"/>
  <c r="L96"/>
  <c r="O95"/>
  <c r="K95"/>
  <c r="O94"/>
  <c r="O96" s="1"/>
  <c r="K94"/>
  <c r="K96" s="1"/>
  <c r="T150"/>
  <c r="S150"/>
  <c r="R150"/>
  <c r="Q150"/>
  <c r="P150"/>
  <c r="N150"/>
  <c r="M150"/>
  <c r="L150"/>
  <c r="O149"/>
  <c r="K149"/>
  <c r="O148"/>
  <c r="K148"/>
  <c r="K150" s="1"/>
  <c r="O121"/>
  <c r="K121"/>
  <c r="T122"/>
  <c r="S122"/>
  <c r="R122"/>
  <c r="Q122"/>
  <c r="P122"/>
  <c r="N122"/>
  <c r="M122"/>
  <c r="L122"/>
  <c r="O120"/>
  <c r="K120"/>
  <c r="O32"/>
  <c r="T162"/>
  <c r="S162"/>
  <c r="R162"/>
  <c r="Q162"/>
  <c r="P162"/>
  <c r="N162"/>
  <c r="M162"/>
  <c r="L162"/>
  <c r="O161"/>
  <c r="K161"/>
  <c r="O160"/>
  <c r="K160"/>
  <c r="O159"/>
  <c r="K159"/>
  <c r="O156"/>
  <c r="K156"/>
  <c r="O35"/>
  <c r="K35"/>
  <c r="K32"/>
  <c r="S15"/>
  <c r="T73"/>
  <c r="S73"/>
  <c r="R73"/>
  <c r="Q73"/>
  <c r="P73"/>
  <c r="N73"/>
  <c r="M73"/>
  <c r="L73"/>
  <c r="O72"/>
  <c r="K72"/>
  <c r="O71"/>
  <c r="K71"/>
  <c r="O70"/>
  <c r="K70"/>
  <c r="L144"/>
  <c r="M144"/>
  <c r="N144"/>
  <c r="P144"/>
  <c r="Q144"/>
  <c r="R144"/>
  <c r="S144"/>
  <c r="T144"/>
  <c r="K13"/>
  <c r="O13"/>
  <c r="K14"/>
  <c r="O14"/>
  <c r="L15"/>
  <c r="M15"/>
  <c r="N15"/>
  <c r="P15"/>
  <c r="Q15"/>
  <c r="R15"/>
  <c r="T15"/>
  <c r="K16"/>
  <c r="O16"/>
  <c r="K17"/>
  <c r="O17"/>
  <c r="K18"/>
  <c r="O18"/>
  <c r="L19"/>
  <c r="M19"/>
  <c r="N19"/>
  <c r="P19"/>
  <c r="Q19"/>
  <c r="R19"/>
  <c r="S19"/>
  <c r="T19"/>
  <c r="O146"/>
  <c r="K146"/>
  <c r="T147"/>
  <c r="S147"/>
  <c r="R147"/>
  <c r="Q147"/>
  <c r="P147"/>
  <c r="N147"/>
  <c r="M147"/>
  <c r="L147"/>
  <c r="O145"/>
  <c r="O147" s="1"/>
  <c r="K145"/>
  <c r="K147" s="1"/>
  <c r="L110"/>
  <c r="M110"/>
  <c r="N110"/>
  <c r="P110"/>
  <c r="Q110"/>
  <c r="R110"/>
  <c r="S110"/>
  <c r="T110"/>
  <c r="H179"/>
  <c r="I179"/>
  <c r="J179"/>
  <c r="L179"/>
  <c r="M179"/>
  <c r="N179"/>
  <c r="P179"/>
  <c r="Q179"/>
  <c r="R179"/>
  <c r="S179"/>
  <c r="T179"/>
  <c r="O142"/>
  <c r="K142"/>
  <c r="O143"/>
  <c r="K143"/>
  <c r="H127"/>
  <c r="H128" s="1"/>
  <c r="I127"/>
  <c r="I128" s="1"/>
  <c r="J127"/>
  <c r="J128" s="1"/>
  <c r="L127"/>
  <c r="L128" s="1"/>
  <c r="M127"/>
  <c r="M128" s="1"/>
  <c r="N127"/>
  <c r="N128" s="1"/>
  <c r="P127"/>
  <c r="P128" s="1"/>
  <c r="Q127"/>
  <c r="Q128" s="1"/>
  <c r="R127"/>
  <c r="R128" s="1"/>
  <c r="S127"/>
  <c r="S128" s="1"/>
  <c r="T127"/>
  <c r="T128" s="1"/>
  <c r="O141"/>
  <c r="K141"/>
  <c r="K144" s="1"/>
  <c r="T140"/>
  <c r="S140"/>
  <c r="R140"/>
  <c r="Q140"/>
  <c r="P140"/>
  <c r="N140"/>
  <c r="M140"/>
  <c r="L140"/>
  <c r="O139"/>
  <c r="K139"/>
  <c r="O138"/>
  <c r="K138"/>
  <c r="O137"/>
  <c r="K137"/>
  <c r="T136"/>
  <c r="S136"/>
  <c r="R136"/>
  <c r="Q136"/>
  <c r="P136"/>
  <c r="N136"/>
  <c r="M136"/>
  <c r="L136"/>
  <c r="O135"/>
  <c r="K135"/>
  <c r="O134"/>
  <c r="K134"/>
  <c r="O133"/>
  <c r="K133"/>
  <c r="T132"/>
  <c r="S132"/>
  <c r="R132"/>
  <c r="R151" s="1"/>
  <c r="Q132"/>
  <c r="Q151" s="1"/>
  <c r="P132"/>
  <c r="P151" s="1"/>
  <c r="N132"/>
  <c r="N151" s="1"/>
  <c r="M132"/>
  <c r="M151" s="1"/>
  <c r="L132"/>
  <c r="L151" s="1"/>
  <c r="O131"/>
  <c r="K131"/>
  <c r="O130"/>
  <c r="K130"/>
  <c r="G93" l="1"/>
  <c r="G41"/>
  <c r="G136"/>
  <c r="G140"/>
  <c r="G77"/>
  <c r="O77"/>
  <c r="G81"/>
  <c r="O81"/>
  <c r="G19"/>
  <c r="G45"/>
  <c r="O45"/>
  <c r="G49"/>
  <c r="O49"/>
  <c r="G52"/>
  <c r="O52"/>
  <c r="G55"/>
  <c r="O55"/>
  <c r="O144"/>
  <c r="G147"/>
  <c r="K122"/>
  <c r="T151"/>
  <c r="S151"/>
  <c r="K81"/>
  <c r="K77"/>
  <c r="O41"/>
  <c r="K49"/>
  <c r="K52"/>
  <c r="K55"/>
  <c r="K45"/>
  <c r="K41"/>
  <c r="G25"/>
  <c r="G110"/>
  <c r="G33"/>
  <c r="G65"/>
  <c r="G158"/>
  <c r="G162"/>
  <c r="G22"/>
  <c r="G30"/>
  <c r="G37"/>
  <c r="G69"/>
  <c r="G115"/>
  <c r="G123" s="1"/>
  <c r="G132"/>
  <c r="I152"/>
  <c r="G144"/>
  <c r="G96"/>
  <c r="G97" s="1"/>
  <c r="H152"/>
  <c r="J152"/>
  <c r="H61"/>
  <c r="O150"/>
  <c r="O162"/>
  <c r="O15"/>
  <c r="K15"/>
  <c r="O19"/>
  <c r="O122"/>
  <c r="O73"/>
  <c r="K162"/>
  <c r="K19"/>
  <c r="K73"/>
  <c r="O132"/>
  <c r="O136"/>
  <c r="O140"/>
  <c r="K132"/>
  <c r="K136"/>
  <c r="K140"/>
  <c r="J185"/>
  <c r="J186" s="1"/>
  <c r="I185"/>
  <c r="I186" s="1"/>
  <c r="H185"/>
  <c r="H186" s="1"/>
  <c r="G184"/>
  <c r="G183"/>
  <c r="J178"/>
  <c r="I178"/>
  <c r="H178"/>
  <c r="G177"/>
  <c r="G179" s="1"/>
  <c r="G87"/>
  <c r="G86"/>
  <c r="J83"/>
  <c r="H83"/>
  <c r="T172"/>
  <c r="S172"/>
  <c r="R172"/>
  <c r="Q172"/>
  <c r="P172"/>
  <c r="N172"/>
  <c r="M172"/>
  <c r="L172"/>
  <c r="J172"/>
  <c r="I172"/>
  <c r="H172"/>
  <c r="O171"/>
  <c r="K171"/>
  <c r="G171"/>
  <c r="O170"/>
  <c r="K170"/>
  <c r="G170"/>
  <c r="T69"/>
  <c r="S69"/>
  <c r="R69"/>
  <c r="Q69"/>
  <c r="P69"/>
  <c r="N69"/>
  <c r="M69"/>
  <c r="L69"/>
  <c r="O68"/>
  <c r="K68"/>
  <c r="O67"/>
  <c r="K67"/>
  <c r="O66"/>
  <c r="K66"/>
  <c r="P185"/>
  <c r="P186" s="1"/>
  <c r="K184"/>
  <c r="O184"/>
  <c r="O113"/>
  <c r="K113"/>
  <c r="O87"/>
  <c r="K87"/>
  <c r="O86"/>
  <c r="O88" s="1"/>
  <c r="O89" s="1"/>
  <c r="K86"/>
  <c r="K88" s="1"/>
  <c r="K89" s="1"/>
  <c r="L25"/>
  <c r="M25"/>
  <c r="N25"/>
  <c r="P25"/>
  <c r="Q25"/>
  <c r="R25"/>
  <c r="S25"/>
  <c r="T25"/>
  <c r="K23"/>
  <c r="O23"/>
  <c r="O157"/>
  <c r="K157"/>
  <c r="G56" l="1"/>
  <c r="O151"/>
  <c r="K151"/>
  <c r="G151"/>
  <c r="G82"/>
  <c r="G163"/>
  <c r="G164" s="1"/>
  <c r="I83"/>
  <c r="G88"/>
  <c r="G89" s="1"/>
  <c r="K172"/>
  <c r="H98"/>
  <c r="J98"/>
  <c r="I98"/>
  <c r="G172"/>
  <c r="O172"/>
  <c r="K69"/>
  <c r="G185"/>
  <c r="G186" s="1"/>
  <c r="G178"/>
  <c r="O69"/>
  <c r="H187"/>
  <c r="I187"/>
  <c r="J187"/>
  <c r="L185"/>
  <c r="M185"/>
  <c r="N185"/>
  <c r="P187"/>
  <c r="Q185"/>
  <c r="R185"/>
  <c r="S185"/>
  <c r="T185"/>
  <c r="H180"/>
  <c r="I180"/>
  <c r="J180"/>
  <c r="L180"/>
  <c r="M180"/>
  <c r="N180"/>
  <c r="P180"/>
  <c r="Q180"/>
  <c r="R180"/>
  <c r="S180"/>
  <c r="T180"/>
  <c r="L178"/>
  <c r="M178"/>
  <c r="N178"/>
  <c r="P178"/>
  <c r="Q178"/>
  <c r="R178"/>
  <c r="S178"/>
  <c r="T178"/>
  <c r="H169"/>
  <c r="I169"/>
  <c r="J169"/>
  <c r="L169"/>
  <c r="M169"/>
  <c r="N169"/>
  <c r="O169"/>
  <c r="P169"/>
  <c r="Q169"/>
  <c r="R169"/>
  <c r="S169"/>
  <c r="T169"/>
  <c r="L158"/>
  <c r="M158"/>
  <c r="M163" s="1"/>
  <c r="N158"/>
  <c r="P158"/>
  <c r="Q158"/>
  <c r="R158"/>
  <c r="S158"/>
  <c r="T158"/>
  <c r="T163" s="1"/>
  <c r="L119"/>
  <c r="M119"/>
  <c r="N119"/>
  <c r="P119"/>
  <c r="Q119"/>
  <c r="R119"/>
  <c r="S119"/>
  <c r="T119"/>
  <c r="L115"/>
  <c r="M115"/>
  <c r="N115"/>
  <c r="P115"/>
  <c r="Q115"/>
  <c r="R115"/>
  <c r="S115"/>
  <c r="T115"/>
  <c r="L106"/>
  <c r="M106"/>
  <c r="N106"/>
  <c r="P106"/>
  <c r="Q106"/>
  <c r="R106"/>
  <c r="S106"/>
  <c r="T106"/>
  <c r="L103"/>
  <c r="M103"/>
  <c r="N103"/>
  <c r="P103"/>
  <c r="Q103"/>
  <c r="Q123" s="1"/>
  <c r="R103"/>
  <c r="R123" s="1"/>
  <c r="S103"/>
  <c r="T103"/>
  <c r="L93"/>
  <c r="L97" s="1"/>
  <c r="M93"/>
  <c r="M97" s="1"/>
  <c r="N93"/>
  <c r="N97" s="1"/>
  <c r="P93"/>
  <c r="P97" s="1"/>
  <c r="Q93"/>
  <c r="Q97" s="1"/>
  <c r="R93"/>
  <c r="R97" s="1"/>
  <c r="S93"/>
  <c r="S97" s="1"/>
  <c r="T93"/>
  <c r="T97" s="1"/>
  <c r="O118"/>
  <c r="K118"/>
  <c r="O117"/>
  <c r="K117"/>
  <c r="O116"/>
  <c r="K116"/>
  <c r="O114"/>
  <c r="K114"/>
  <c r="O112"/>
  <c r="K112"/>
  <c r="O111"/>
  <c r="K111"/>
  <c r="G168"/>
  <c r="G167"/>
  <c r="O125"/>
  <c r="O127" s="1"/>
  <c r="O128" s="1"/>
  <c r="O64"/>
  <c r="O59"/>
  <c r="O63"/>
  <c r="O58"/>
  <c r="K64"/>
  <c r="K59"/>
  <c r="K58"/>
  <c r="K63"/>
  <c r="O24"/>
  <c r="O25" s="1"/>
  <c r="O21"/>
  <c r="O36"/>
  <c r="K36"/>
  <c r="O92"/>
  <c r="O91"/>
  <c r="O102"/>
  <c r="O104"/>
  <c r="O101"/>
  <c r="O103" s="1"/>
  <c r="K102"/>
  <c r="O108"/>
  <c r="O109"/>
  <c r="O107"/>
  <c r="O155"/>
  <c r="K155"/>
  <c r="K158" s="1"/>
  <c r="O105"/>
  <c r="O177"/>
  <c r="O183"/>
  <c r="O185" s="1"/>
  <c r="O186" s="1"/>
  <c r="O27"/>
  <c r="O28"/>
  <c r="O29"/>
  <c r="O34"/>
  <c r="O37" s="1"/>
  <c r="O31"/>
  <c r="O33" s="1"/>
  <c r="O26"/>
  <c r="O20"/>
  <c r="K168"/>
  <c r="K183"/>
  <c r="K177"/>
  <c r="K167"/>
  <c r="K125"/>
  <c r="K127" s="1"/>
  <c r="K128" s="1"/>
  <c r="K108"/>
  <c r="K109"/>
  <c r="K105"/>
  <c r="K107"/>
  <c r="K104"/>
  <c r="K101"/>
  <c r="K103" s="1"/>
  <c r="K92"/>
  <c r="K91"/>
  <c r="T65"/>
  <c r="T82" s="1"/>
  <c r="S65"/>
  <c r="S82" s="1"/>
  <c r="R65"/>
  <c r="R82" s="1"/>
  <c r="Q65"/>
  <c r="Q82" s="1"/>
  <c r="P65"/>
  <c r="P82" s="1"/>
  <c r="N65"/>
  <c r="N82" s="1"/>
  <c r="M65"/>
  <c r="M82" s="1"/>
  <c r="L65"/>
  <c r="L82" s="1"/>
  <c r="L37"/>
  <c r="M37"/>
  <c r="N37"/>
  <c r="P37"/>
  <c r="Q37"/>
  <c r="R37"/>
  <c r="S37"/>
  <c r="T37"/>
  <c r="L22"/>
  <c r="M22"/>
  <c r="N22"/>
  <c r="P22"/>
  <c r="Q22"/>
  <c r="R22"/>
  <c r="S22"/>
  <c r="T22"/>
  <c r="K27"/>
  <c r="K28"/>
  <c r="K29"/>
  <c r="K24"/>
  <c r="K25" s="1"/>
  <c r="K21"/>
  <c r="K34"/>
  <c r="K31"/>
  <c r="K26"/>
  <c r="K20"/>
  <c r="G125"/>
  <c r="T60"/>
  <c r="T61" s="1"/>
  <c r="S60"/>
  <c r="S61" s="1"/>
  <c r="R60"/>
  <c r="R61" s="1"/>
  <c r="Q60"/>
  <c r="Q61" s="1"/>
  <c r="P60"/>
  <c r="N60"/>
  <c r="N61" s="1"/>
  <c r="M60"/>
  <c r="M61" s="1"/>
  <c r="L60"/>
  <c r="L61" s="1"/>
  <c r="T33"/>
  <c r="S33"/>
  <c r="R33"/>
  <c r="Q33"/>
  <c r="P33"/>
  <c r="N33"/>
  <c r="M33"/>
  <c r="L33"/>
  <c r="T30"/>
  <c r="S30"/>
  <c r="R30"/>
  <c r="Q30"/>
  <c r="P30"/>
  <c r="N30"/>
  <c r="M30"/>
  <c r="L30"/>
  <c r="S56" l="1"/>
  <c r="Q56"/>
  <c r="N56"/>
  <c r="L56"/>
  <c r="T56"/>
  <c r="R56"/>
  <c r="P56"/>
  <c r="M56"/>
  <c r="N123"/>
  <c r="N152" s="1"/>
  <c r="K65"/>
  <c r="K82" s="1"/>
  <c r="O65"/>
  <c r="O82" s="1"/>
  <c r="T123"/>
  <c r="T152" s="1"/>
  <c r="P123"/>
  <c r="P152" s="1"/>
  <c r="M123"/>
  <c r="M152" s="1"/>
  <c r="P163"/>
  <c r="P164" s="1"/>
  <c r="K37"/>
  <c r="T98"/>
  <c r="S123"/>
  <c r="S152" s="1"/>
  <c r="L123"/>
  <c r="L152" s="1"/>
  <c r="Q163"/>
  <c r="Q164" s="1"/>
  <c r="L163"/>
  <c r="L164" s="1"/>
  <c r="S98"/>
  <c r="G83"/>
  <c r="S163"/>
  <c r="S164" s="1"/>
  <c r="R163"/>
  <c r="R164" s="1"/>
  <c r="N98"/>
  <c r="K163"/>
  <c r="K164" s="1"/>
  <c r="N163"/>
  <c r="N164" s="1"/>
  <c r="L83"/>
  <c r="M83"/>
  <c r="O22"/>
  <c r="G98"/>
  <c r="K110"/>
  <c r="Q186"/>
  <c r="Q187" s="1"/>
  <c r="N186"/>
  <c r="N187" s="1"/>
  <c r="O110"/>
  <c r="R98"/>
  <c r="P98"/>
  <c r="M98"/>
  <c r="R186"/>
  <c r="R187" s="1"/>
  <c r="M186"/>
  <c r="M187" s="1"/>
  <c r="Q98"/>
  <c r="L98"/>
  <c r="Q152"/>
  <c r="R152"/>
  <c r="L186"/>
  <c r="L187" s="1"/>
  <c r="O179"/>
  <c r="K179"/>
  <c r="K180" s="1"/>
  <c r="T186"/>
  <c r="T187" s="1"/>
  <c r="S186"/>
  <c r="S187" s="1"/>
  <c r="G127"/>
  <c r="G128" s="1"/>
  <c r="G152" s="1"/>
  <c r="M164"/>
  <c r="T173"/>
  <c r="T174" s="1"/>
  <c r="R173"/>
  <c r="R174" s="1"/>
  <c r="P173"/>
  <c r="P174" s="1"/>
  <c r="N173"/>
  <c r="N174" s="1"/>
  <c r="L173"/>
  <c r="L174" s="1"/>
  <c r="I173"/>
  <c r="I174" s="1"/>
  <c r="I188" s="1"/>
  <c r="O60"/>
  <c r="O61" s="1"/>
  <c r="S173"/>
  <c r="S174" s="1"/>
  <c r="Q173"/>
  <c r="Q174" s="1"/>
  <c r="O173"/>
  <c r="O174" s="1"/>
  <c r="M173"/>
  <c r="M174" s="1"/>
  <c r="J173"/>
  <c r="J174" s="1"/>
  <c r="H173"/>
  <c r="H174" s="1"/>
  <c r="K93"/>
  <c r="K97" s="1"/>
  <c r="T164"/>
  <c r="O158"/>
  <c r="Q83"/>
  <c r="K119"/>
  <c r="K169"/>
  <c r="K185"/>
  <c r="O180"/>
  <c r="O93"/>
  <c r="O97" s="1"/>
  <c r="H188"/>
  <c r="O187"/>
  <c r="O119"/>
  <c r="O178"/>
  <c r="K178"/>
  <c r="O115"/>
  <c r="K115"/>
  <c r="O106"/>
  <c r="K106"/>
  <c r="P61"/>
  <c r="R83"/>
  <c r="T83"/>
  <c r="S83"/>
  <c r="G169"/>
  <c r="K60"/>
  <c r="K61" s="1"/>
  <c r="K22"/>
  <c r="K30"/>
  <c r="K33"/>
  <c r="O30"/>
  <c r="G180"/>
  <c r="G187"/>
  <c r="R188" l="1"/>
  <c r="K56"/>
  <c r="O56"/>
  <c r="N83"/>
  <c r="N188" s="1"/>
  <c r="O123"/>
  <c r="O152" s="1"/>
  <c r="O98"/>
  <c r="K123"/>
  <c r="J188"/>
  <c r="M188"/>
  <c r="Q188"/>
  <c r="L188"/>
  <c r="T188"/>
  <c r="S188"/>
  <c r="O163"/>
  <c r="O164" s="1"/>
  <c r="K98"/>
  <c r="K83"/>
  <c r="P83"/>
  <c r="P188" s="1"/>
  <c r="K152"/>
  <c r="K186"/>
  <c r="K187" s="1"/>
  <c r="K173"/>
  <c r="K174" s="1"/>
  <c r="G173"/>
  <c r="G174" s="1"/>
  <c r="O83" l="1"/>
  <c r="O188" s="1"/>
  <c r="K188"/>
  <c r="G188"/>
</calcChain>
</file>

<file path=xl/sharedStrings.xml><?xml version="1.0" encoding="utf-8"?>
<sst xmlns="http://schemas.openxmlformats.org/spreadsheetml/2006/main" count="475" uniqueCount="115">
  <si>
    <r>
      <t xml:space="preserve">            EKONOMINĖS PLĖTROS PROGRAMOS                                                                  </t>
    </r>
    <r>
      <rPr>
        <sz val="11"/>
        <rFont val="Times New Roman"/>
        <family val="1"/>
        <charset val="186"/>
      </rPr>
      <t xml:space="preserve">  </t>
    </r>
  </si>
  <si>
    <t>TIKSLŲ, PROGRAMŲ TIKSLŲ, UŽDAVINIŲ IR PRIEMONIŲ IŠLAIDŲ SUVESTINĖ</t>
  </si>
  <si>
    <t>Programos tikslo kodas</t>
  </si>
  <si>
    <t>Uždavinio kodas</t>
  </si>
  <si>
    <t>Priemonės kodas</t>
  </si>
  <si>
    <t>Priemonės pavadinimas</t>
  </si>
  <si>
    <t>Asignavimų valdytojo kodas</t>
  </si>
  <si>
    <t>Finansavimo šaltinis</t>
  </si>
  <si>
    <t>Iš viso</t>
  </si>
  <si>
    <t>Išlaidoms</t>
  </si>
  <si>
    <t>turtui įsigyti ir finansiniams įsipareigojimams vykdyti</t>
  </si>
  <si>
    <t>Iš jų darbo užmokesčiui</t>
  </si>
  <si>
    <t>01 strateginis tikslas - užtikrinti Savivaldybės teritorijos, jos infrastruktūros, ekologiškai švarios ir saugios gyvenamosios aplinkos vystymąsi</t>
  </si>
  <si>
    <t>05 programa - ekonominės plėtros programa</t>
  </si>
  <si>
    <t>01</t>
  </si>
  <si>
    <t>Prižiūrėti ir modernizuoti Rietavo savivaldybės vietinės reikšmės kelius, stovėjimo aikšteles, visuomeninio susisiekimo infrastruktūros objektus</t>
  </si>
  <si>
    <t>Vykdyti Rietavo savivaldybės susisiekimo sistemos plėtrą tiesiant naujas ir rekonstruojant esamas gatves. Gerinti eismo saugumo sąlygas</t>
  </si>
  <si>
    <t>188747184</t>
  </si>
  <si>
    <t>SB</t>
  </si>
  <si>
    <t>iš viso</t>
  </si>
  <si>
    <t>02</t>
  </si>
  <si>
    <t>03</t>
  </si>
  <si>
    <t xml:space="preserve">Tverų miestelio Kovo 8 - osios gatvės  rekonstrukcija                                               </t>
  </si>
  <si>
    <t>04</t>
  </si>
  <si>
    <t>05</t>
  </si>
  <si>
    <t xml:space="preserve">Dariaus ir Girėno g. rekonstrukcija                                                                                                                                            </t>
  </si>
  <si>
    <t>SB (pask.KOM)</t>
  </si>
  <si>
    <t>06</t>
  </si>
  <si>
    <t>Kulių g. rekonstrukcija</t>
  </si>
  <si>
    <t>07</t>
  </si>
  <si>
    <t>Iš viso uždaviniui</t>
  </si>
  <si>
    <t>Atlikti kasmetinius kelių priežiūros ir remonto darbus. Vykdyti savivaldybės vietinės reikšmės kelių priežiūros ir plėtros programą</t>
  </si>
  <si>
    <t xml:space="preserve">Rietavo savivaldybės vietinės reikšmės  kelių ir gatvių priežiūra ir taisymas </t>
  </si>
  <si>
    <t>Vykdyti Savivaldybės eismo saugumo programą</t>
  </si>
  <si>
    <t>Iš viso tikslui</t>
  </si>
  <si>
    <t>Prižiūrėti ir modernizuoti Rietavo savivaldybės inžinerinės infrastruktūros objektus</t>
  </si>
  <si>
    <t>Kelti žmonių gyvenimo lygį</t>
  </si>
  <si>
    <t xml:space="preserve">SB </t>
  </si>
  <si>
    <t xml:space="preserve">Kt.  </t>
  </si>
  <si>
    <t>Rietavo savivaldybės gyvenviečių  tvarkymas</t>
  </si>
  <si>
    <t>Plėtoti Savivaldybės infrastruktūrą</t>
  </si>
  <si>
    <t>Renovuoti bendrojo lavinimo įstaigas ir Savivaldybei priklausančius pastatus</t>
  </si>
  <si>
    <t xml:space="preserve">Rietavo L. Ivinskio gimnazijos bendrabučio remontas   </t>
  </si>
  <si>
    <t xml:space="preserve">Rietavo L. Ivinskio gimnazijos sporto salės priestato statyba                                                      </t>
  </si>
  <si>
    <t>SB (VIP)</t>
  </si>
  <si>
    <t xml:space="preserve">Pastato, esančio Parko g. 10, rekonstrukcija (Meno mokykla)                                   </t>
  </si>
  <si>
    <t>Viešosios paskirties pastatų rekonstrukcija</t>
  </si>
  <si>
    <t>Plėtoti gyvenamąjį socialinį būstą</t>
  </si>
  <si>
    <t>Daugiabučių namų ir jų aplinkos modernizavimas</t>
  </si>
  <si>
    <t xml:space="preserve">Teikti paramą daugiabučių namų savininkų bendrijoms jų valdomų namų techniniams defektams pašalinti, bendrojo naudojimo objektams atnaujinti, namams prižūrėti, remontuoti </t>
  </si>
  <si>
    <t>Finansiškai prisidėti prie Rietavo savivaldybės daugiabučių renovacijos</t>
  </si>
  <si>
    <t>Verslo plėtros užtikrinimas Savivaldybėje</t>
  </si>
  <si>
    <t xml:space="preserve">Teikti paramą verslininkams </t>
  </si>
  <si>
    <t>Smulkaus ir vidutinio verslo rėmimas</t>
  </si>
  <si>
    <t>Mokymų ir konsultacijų paslaugų pirkimas</t>
  </si>
  <si>
    <t>Kelti darbuotojų kompetenciją</t>
  </si>
  <si>
    <t>Iš viso programai</t>
  </si>
  <si>
    <t>Programos koordinatorius</t>
  </si>
  <si>
    <t>Juozas Albauskas</t>
  </si>
  <si>
    <t>Gyvenamojo būsto patalpų rekonstravimas, remontas, socialinio būsto plėtra</t>
  </si>
  <si>
    <t xml:space="preserve">Kt. </t>
  </si>
  <si>
    <t>Kt. (VB)</t>
  </si>
  <si>
    <t xml:space="preserve">Kt. (VB) </t>
  </si>
  <si>
    <t>Telšių regiono atliekų tvarkymo sistemos plėtra</t>
  </si>
  <si>
    <t xml:space="preserve">Rietavo miesto Pramonės g. (RT0223) rekonstrukcija                                  </t>
  </si>
  <si>
    <t>Rietavo miesto pėsčiųjų ir dviračių tako įrengimas</t>
  </si>
  <si>
    <t>Rietavo Arkangelo Mykolo parapijos bažnyčios aplinkos sutvarkymas</t>
  </si>
  <si>
    <t>Sutvarkyti Rietavo savivaldybės viešąsias erdves</t>
  </si>
  <si>
    <t>Viešosios erdvės su prieigomis sutvarkymas Rietavo miesto Laisvės gatvėje, įrengiant žemės ūkio produktų turgelį</t>
  </si>
  <si>
    <t>Rietavo miesto gyvenamųjų namų kvartalų kompleksinis atnaujinimas, didinant gyvenamosios aplinkos patrauklumą</t>
  </si>
  <si>
    <t>Poilsio ir rekreacijos zonos įrengimas šalia Rietavo kunigaikščių Oginskių dvarvietės</t>
  </si>
  <si>
    <t xml:space="preserve">Pelaičių gyvenvietės Bangos  (RT-0120) ir Malūno gatvių (RT- 0121) rekonstrukcija                                               </t>
  </si>
  <si>
    <t>Kt.</t>
  </si>
  <si>
    <t>Rietavo kunigaikščių Oginskių dvarvietės sutvarkymas ir pritaikymas bendruomenės poreikiams, naujų paslaugų teikimui</t>
  </si>
  <si>
    <t>2018 m. projektas</t>
  </si>
  <si>
    <t xml:space="preserve">SB (KPPP) </t>
  </si>
  <si>
    <t>SB (KPPP)</t>
  </si>
  <si>
    <t>SB (PF)</t>
  </si>
  <si>
    <t>Medingėnų sen. Užpelių g., Kalnelio g., Medingėnų gatvių apšvietimo įrengimas</t>
  </si>
  <si>
    <t>Daugėdų sen. Gudalių gatvės rekonstravimas</t>
  </si>
  <si>
    <t>Rietavo miesto L. Ivinskio g. rekonstravimas</t>
  </si>
  <si>
    <t>Rietavo miesto Daržų g. rekonstravimas nuo Žaliosios g. iki Palangos g.</t>
  </si>
  <si>
    <t>Pelaičių gyvenvietės vandentiekio ir buitinės kanalizacijos tinklų įrengimas</t>
  </si>
  <si>
    <t>Rietavo savivaldybės administracijos pastatų atnaujinimas (Plungės g. 18)</t>
  </si>
  <si>
    <t>Skirti Savivaldybės biudžeto lėšų projektų rėmimui (TVIC)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</si>
  <si>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1 lentelė</t>
  </si>
  <si>
    <t>tūkst. Eur</t>
  </si>
  <si>
    <t>Įgyvendinti energinio efektyvumo didinimo daugiabučiuose namuose programą</t>
  </si>
  <si>
    <t>SB (ES)</t>
  </si>
  <si>
    <t>Vandens tiekimo įrengimo poilsio ir rekreacijos zonoje Rietavo Oginskių dvarvietės galimybių studija (investicinio projekto paslaugos)</t>
  </si>
  <si>
    <t>Jūros upės kraštovaizdžio formavimas gamtinio karkaso teritorijoje Rietavo mieste</t>
  </si>
  <si>
    <t>Bešeimininkių pastatų Vatušių k. Rietavo seniūnijoje likvidavimas</t>
  </si>
  <si>
    <t xml:space="preserve">SB (ES) </t>
  </si>
  <si>
    <t>2017 M.  RIETAVO SAVIVALDYBĖS ADMINISTRACIJOS</t>
  </si>
  <si>
    <t>2016 m. išlaidos</t>
  </si>
  <si>
    <t>2017 m. išlaidų projektas</t>
  </si>
  <si>
    <t>2017 m. patvirtinta Taryboje</t>
  </si>
  <si>
    <t>2019 m. projektas</t>
  </si>
  <si>
    <t>08</t>
  </si>
  <si>
    <t>Rietavo savivalybės Tverų seniūnijos Piliakalnio gatvės kapitalinis remontas</t>
  </si>
  <si>
    <t>09</t>
  </si>
  <si>
    <t>Rietavo savivaldybės Medingėnų seniūnijos Gėlių ir Mokyklos gatvių rekonstrukcija</t>
  </si>
  <si>
    <t>10</t>
  </si>
  <si>
    <t>11</t>
  </si>
  <si>
    <t>12</t>
  </si>
  <si>
    <t>Rietavo savivaldybės Tverų seniūnijos Tauravo kaimo Tverų, Dvaro ir Jurginų gatvių kapitalinis remontas</t>
  </si>
  <si>
    <t>Rietavo seniūnijos Girėnų, Labardžių ir Žadvainų kaimų gatvių apšvietimo įrengimas</t>
  </si>
  <si>
    <t>Rietavo savivaldybės Daugėdų seniūnijos Gudalių gatvės apšvietimo įrengimas</t>
  </si>
  <si>
    <t>Rietavo miesto pėsčiųjų ir dviračių tako Aušros alėjoje ir L. Ivinskio gatvėje įrengimas</t>
  </si>
  <si>
    <t>Rietavo miesto Žemaitės ir Naujalio gatvių kapitalinis remontas įrengiant pėsčiųjų ir dviratininkų taką</t>
  </si>
  <si>
    <t>Administracinio pastato Laisvės a. 3, Rietave, atnaujinimas</t>
  </si>
  <si>
    <t>Dalies pastato Plungės g. 18, Rietave, pritaikymas socialinio būsto paskirčiai</t>
  </si>
  <si>
    <t>Socialinių paslaugų infrastruktūros plėtra (Plungės g. 18, Rietavas)</t>
  </si>
  <si>
    <t>SB (VB)</t>
  </si>
  <si>
    <t>Europos Sąjungos lėšomis įgyvendintų projektų draudimas, statybos leidimai, elektros rinkliavos mokesčiai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</si>
</sst>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18">
    <font>
      <sz val="11"/>
      <color theme="1"/>
      <name val="Calibri"/>
      <family val="2"/>
      <charset val="186"/>
      <scheme val="minor"/>
    </font>
    <font>
      <sz val="10"/>
      <name val="Times New Roman"/>
      <family val="1"/>
      <charset val="186"/>
    </font>
    <font>
      <sz val="8"/>
      <name val="Times New Roman"/>
      <family val="1"/>
      <charset val="186"/>
    </font>
    <font>
      <b/>
      <sz val="8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sz val="8"/>
      <name val="Times New Roman"/>
      <family val="1"/>
    </font>
    <font>
      <sz val="9"/>
      <name val="Times New Roman"/>
      <family val="1"/>
    </font>
    <font>
      <sz val="7"/>
      <name val="Times New Roman"/>
      <family val="1"/>
    </font>
    <font>
      <b/>
      <sz val="8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  <charset val="186"/>
    </font>
    <font>
      <sz val="8"/>
      <color rgb="FFFF0000"/>
      <name val="Times New Roman"/>
      <family val="1"/>
      <charset val="186"/>
    </font>
    <font>
      <sz val="9"/>
      <name val="Times New Roman"/>
      <family val="1"/>
      <charset val="186"/>
    </font>
    <font>
      <b/>
      <sz val="10"/>
      <name val="Times New Roman"/>
      <family val="1"/>
      <charset val="186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2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Border="1" applyAlignment="1">
      <alignment vertical="top"/>
    </xf>
    <xf numFmtId="49" fontId="11" fillId="4" borderId="26" xfId="0" applyNumberFormat="1" applyFont="1" applyFill="1" applyBorder="1" applyAlignment="1">
      <alignment horizontal="center" vertical="top" wrapText="1"/>
    </xf>
    <xf numFmtId="49" fontId="11" fillId="4" borderId="26" xfId="0" applyNumberFormat="1" applyFont="1" applyFill="1" applyBorder="1" applyAlignment="1">
      <alignment horizontal="center" vertical="top"/>
    </xf>
    <xf numFmtId="49" fontId="11" fillId="5" borderId="28" xfId="0" applyNumberFormat="1" applyFont="1" applyFill="1" applyBorder="1" applyAlignment="1">
      <alignment horizontal="center" vertical="top"/>
    </xf>
    <xf numFmtId="0" fontId="6" fillId="0" borderId="29" xfId="0" applyFont="1" applyBorder="1" applyAlignment="1">
      <alignment vertical="top"/>
    </xf>
    <xf numFmtId="164" fontId="6" fillId="0" borderId="32" xfId="0" applyNumberFormat="1" applyFont="1" applyFill="1" applyBorder="1" applyAlignment="1">
      <alignment horizontal="center" vertical="center"/>
    </xf>
    <xf numFmtId="0" fontId="9" fillId="7" borderId="34" xfId="0" applyFont="1" applyFill="1" applyBorder="1" applyAlignment="1">
      <alignment horizontal="right" vertical="top" wrapText="1"/>
    </xf>
    <xf numFmtId="164" fontId="6" fillId="0" borderId="33" xfId="0" applyNumberFormat="1" applyFont="1" applyFill="1" applyBorder="1" applyAlignment="1">
      <alignment horizontal="center" vertical="center"/>
    </xf>
    <xf numFmtId="164" fontId="6" fillId="0" borderId="34" xfId="0" applyNumberFormat="1" applyFont="1" applyFill="1" applyBorder="1" applyAlignment="1">
      <alignment horizontal="center" vertical="center"/>
    </xf>
    <xf numFmtId="49" fontId="9" fillId="4" borderId="16" xfId="0" applyNumberFormat="1" applyFont="1" applyFill="1" applyBorder="1" applyAlignment="1">
      <alignment horizontal="center" vertical="top"/>
    </xf>
    <xf numFmtId="49" fontId="9" fillId="5" borderId="18" xfId="0" applyNumberFormat="1" applyFont="1" applyFill="1" applyBorder="1" applyAlignment="1">
      <alignment horizontal="center" vertical="top"/>
    </xf>
    <xf numFmtId="49" fontId="9" fillId="4" borderId="26" xfId="0" applyNumberFormat="1" applyFont="1" applyFill="1" applyBorder="1" applyAlignment="1">
      <alignment horizontal="center" vertical="top"/>
    </xf>
    <xf numFmtId="0" fontId="6" fillId="0" borderId="29" xfId="0" applyFont="1" applyFill="1" applyBorder="1" applyAlignment="1">
      <alignment vertical="top"/>
    </xf>
    <xf numFmtId="49" fontId="11" fillId="4" borderId="23" xfId="0" applyNumberFormat="1" applyFont="1" applyFill="1" applyBorder="1" applyAlignment="1">
      <alignment horizontal="left" vertical="top" wrapText="1"/>
    </xf>
    <xf numFmtId="49" fontId="11" fillId="4" borderId="23" xfId="0" applyNumberFormat="1" applyFont="1" applyFill="1" applyBorder="1" applyAlignment="1">
      <alignment horizontal="center" vertical="top"/>
    </xf>
    <xf numFmtId="49" fontId="11" fillId="5" borderId="26" xfId="0" applyNumberFormat="1" applyFont="1" applyFill="1" applyBorder="1" applyAlignment="1">
      <alignment horizontal="center" vertical="top"/>
    </xf>
    <xf numFmtId="49" fontId="11" fillId="5" borderId="27" xfId="0" applyNumberFormat="1" applyFont="1" applyFill="1" applyBorder="1" applyAlignment="1">
      <alignment horizontal="center" vertical="top"/>
    </xf>
    <xf numFmtId="0" fontId="6" fillId="0" borderId="34" xfId="0" applyFont="1" applyFill="1" applyBorder="1" applyAlignment="1">
      <alignment horizontal="center" vertical="top" wrapText="1"/>
    </xf>
    <xf numFmtId="164" fontId="6" fillId="0" borderId="40" xfId="0" applyNumberFormat="1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top" wrapText="1"/>
    </xf>
    <xf numFmtId="0" fontId="6" fillId="8" borderId="34" xfId="0" applyFont="1" applyFill="1" applyBorder="1" applyAlignment="1">
      <alignment horizontal="center" vertical="top" wrapText="1"/>
    </xf>
    <xf numFmtId="164" fontId="6" fillId="8" borderId="33" xfId="0" applyNumberFormat="1" applyFont="1" applyFill="1" applyBorder="1" applyAlignment="1">
      <alignment horizontal="center" vertical="center"/>
    </xf>
    <xf numFmtId="49" fontId="11" fillId="4" borderId="43" xfId="0" applyNumberFormat="1" applyFont="1" applyFill="1" applyBorder="1" applyAlignment="1">
      <alignment horizontal="center" vertical="top"/>
    </xf>
    <xf numFmtId="49" fontId="11" fillId="5" borderId="16" xfId="0" applyNumberFormat="1" applyFont="1" applyFill="1" applyBorder="1" applyAlignment="1">
      <alignment horizontal="center" vertical="top"/>
    </xf>
    <xf numFmtId="49" fontId="3" fillId="4" borderId="12" xfId="0" applyNumberFormat="1" applyFont="1" applyFill="1" applyBorder="1" applyAlignment="1">
      <alignment vertical="top"/>
    </xf>
    <xf numFmtId="0" fontId="3" fillId="0" borderId="29" xfId="0" applyFont="1" applyBorder="1" applyAlignment="1">
      <alignment vertical="top"/>
    </xf>
    <xf numFmtId="49" fontId="3" fillId="4" borderId="23" xfId="0" applyNumberFormat="1" applyFont="1" applyFill="1" applyBorder="1" applyAlignment="1">
      <alignment vertical="top"/>
    </xf>
    <xf numFmtId="49" fontId="9" fillId="4" borderId="20" xfId="0" applyNumberFormat="1" applyFont="1" applyFill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8" fillId="0" borderId="0" xfId="0" applyFont="1" applyAlignment="1"/>
    <xf numFmtId="0" fontId="13" fillId="0" borderId="0" xfId="0" applyFont="1" applyAlignment="1">
      <alignment horizontal="left" vertical="top"/>
    </xf>
    <xf numFmtId="0" fontId="7" fillId="0" borderId="0" xfId="0" applyFont="1" applyAlignment="1">
      <alignment vertical="top"/>
    </xf>
    <xf numFmtId="0" fontId="13" fillId="0" borderId="29" xfId="0" applyFont="1" applyFill="1" applyBorder="1" applyAlignment="1">
      <alignment horizontal="center" vertical="top"/>
    </xf>
    <xf numFmtId="0" fontId="6" fillId="8" borderId="38" xfId="0" applyFont="1" applyFill="1" applyBorder="1" applyAlignment="1">
      <alignment horizontal="center" vertical="top" wrapText="1"/>
    </xf>
    <xf numFmtId="0" fontId="15" fillId="0" borderId="0" xfId="0" applyFont="1" applyAlignment="1">
      <alignment vertical="top"/>
    </xf>
    <xf numFmtId="0" fontId="4" fillId="0" borderId="0" xfId="0" applyFont="1" applyAlignment="1">
      <alignment vertical="top"/>
    </xf>
    <xf numFmtId="49" fontId="9" fillId="5" borderId="17" xfId="0" applyNumberFormat="1" applyFont="1" applyFill="1" applyBorder="1" applyAlignment="1">
      <alignment horizontal="center" vertical="top"/>
    </xf>
    <xf numFmtId="164" fontId="6" fillId="8" borderId="34" xfId="0" applyNumberFormat="1" applyFont="1" applyFill="1" applyBorder="1" applyAlignment="1">
      <alignment horizontal="center" vertical="center"/>
    </xf>
    <xf numFmtId="0" fontId="6" fillId="8" borderId="29" xfId="0" applyFont="1" applyFill="1" applyBorder="1" applyAlignment="1">
      <alignment vertical="top"/>
    </xf>
    <xf numFmtId="49" fontId="9" fillId="5" borderId="12" xfId="0" applyNumberFormat="1" applyFont="1" applyFill="1" applyBorder="1" applyAlignment="1">
      <alignment horizontal="center" vertical="top"/>
    </xf>
    <xf numFmtId="49" fontId="9" fillId="4" borderId="10" xfId="0" applyNumberFormat="1" applyFont="1" applyFill="1" applyBorder="1" applyAlignment="1">
      <alignment horizontal="center" vertical="top"/>
    </xf>
    <xf numFmtId="164" fontId="9" fillId="6" borderId="29" xfId="0" applyNumberFormat="1" applyFont="1" applyFill="1" applyBorder="1" applyAlignment="1">
      <alignment horizontal="center" vertical="center"/>
    </xf>
    <xf numFmtId="0" fontId="9" fillId="8" borderId="34" xfId="0" applyFont="1" applyFill="1" applyBorder="1" applyAlignment="1">
      <alignment horizontal="right" vertical="top" wrapText="1"/>
    </xf>
    <xf numFmtId="0" fontId="6" fillId="8" borderId="0" xfId="0" applyFont="1" applyFill="1" applyAlignment="1">
      <alignment vertical="top"/>
    </xf>
    <xf numFmtId="164" fontId="2" fillId="6" borderId="11" xfId="0" applyNumberFormat="1" applyFont="1" applyFill="1" applyBorder="1" applyAlignment="1">
      <alignment horizontal="center" vertical="center"/>
    </xf>
    <xf numFmtId="164" fontId="2" fillId="8" borderId="11" xfId="0" applyNumberFormat="1" applyFont="1" applyFill="1" applyBorder="1" applyAlignment="1">
      <alignment horizontal="center" vertical="center"/>
    </xf>
    <xf numFmtId="164" fontId="3" fillId="6" borderId="11" xfId="0" applyNumberFormat="1" applyFont="1" applyFill="1" applyBorder="1" applyAlignment="1">
      <alignment horizontal="center" vertical="top"/>
    </xf>
    <xf numFmtId="0" fontId="16" fillId="0" borderId="17" xfId="0" applyFont="1" applyBorder="1" applyAlignment="1">
      <alignment horizontal="center" vertical="center" textRotation="90" wrapText="1"/>
    </xf>
    <xf numFmtId="0" fontId="16" fillId="0" borderId="17" xfId="0" applyFont="1" applyFill="1" applyBorder="1" applyAlignment="1">
      <alignment vertical="center" textRotation="90" wrapText="1"/>
    </xf>
    <xf numFmtId="164" fontId="2" fillId="8" borderId="31" xfId="0" applyNumberFormat="1" applyFont="1" applyFill="1" applyBorder="1" applyAlignment="1">
      <alignment horizontal="center" vertical="center"/>
    </xf>
    <xf numFmtId="164" fontId="3" fillId="6" borderId="17" xfId="0" applyNumberFormat="1" applyFont="1" applyFill="1" applyBorder="1" applyAlignment="1">
      <alignment horizontal="center" vertical="top"/>
    </xf>
    <xf numFmtId="164" fontId="2" fillId="8" borderId="39" xfId="0" applyNumberFormat="1" applyFont="1" applyFill="1" applyBorder="1" applyAlignment="1">
      <alignment horizontal="center" vertical="center"/>
    </xf>
    <xf numFmtId="164" fontId="2" fillId="6" borderId="31" xfId="0" applyNumberFormat="1" applyFont="1" applyFill="1" applyBorder="1" applyAlignment="1">
      <alignment horizontal="center" vertical="center"/>
    </xf>
    <xf numFmtId="164" fontId="16" fillId="6" borderId="39" xfId="0" applyNumberFormat="1" applyFont="1" applyFill="1" applyBorder="1" applyAlignment="1">
      <alignment horizontal="center" vertical="center"/>
    </xf>
    <xf numFmtId="164" fontId="16" fillId="6" borderId="32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top"/>
    </xf>
    <xf numFmtId="2" fontId="2" fillId="6" borderId="3" xfId="0" applyNumberFormat="1" applyFont="1" applyFill="1" applyBorder="1" applyAlignment="1">
      <alignment horizontal="center" vertical="center"/>
    </xf>
    <xf numFmtId="2" fontId="2" fillId="6" borderId="32" xfId="0" applyNumberFormat="1" applyFont="1" applyFill="1" applyBorder="1" applyAlignment="1">
      <alignment horizontal="center" vertical="center"/>
    </xf>
    <xf numFmtId="2" fontId="2" fillId="6" borderId="11" xfId="0" applyNumberFormat="1" applyFont="1" applyFill="1" applyBorder="1" applyAlignment="1">
      <alignment horizontal="center" vertical="center"/>
    </xf>
    <xf numFmtId="2" fontId="2" fillId="8" borderId="11" xfId="0" applyNumberFormat="1" applyFont="1" applyFill="1" applyBorder="1" applyAlignment="1">
      <alignment horizontal="center" vertical="center"/>
    </xf>
    <xf numFmtId="2" fontId="2" fillId="8" borderId="32" xfId="0" applyNumberFormat="1" applyFont="1" applyFill="1" applyBorder="1" applyAlignment="1">
      <alignment horizontal="center" vertical="center"/>
    </xf>
    <xf numFmtId="2" fontId="2" fillId="0" borderId="11" xfId="0" applyNumberFormat="1" applyFont="1" applyFill="1" applyBorder="1" applyAlignment="1">
      <alignment horizontal="center" vertical="center"/>
    </xf>
    <xf numFmtId="2" fontId="3" fillId="6" borderId="46" xfId="0" applyNumberFormat="1" applyFont="1" applyFill="1" applyBorder="1" applyAlignment="1">
      <alignment horizontal="center" vertical="top"/>
    </xf>
    <xf numFmtId="2" fontId="3" fillId="6" borderId="11" xfId="0" applyNumberFormat="1" applyFont="1" applyFill="1" applyBorder="1" applyAlignment="1">
      <alignment horizontal="center" vertical="top"/>
    </xf>
    <xf numFmtId="2" fontId="2" fillId="8" borderId="31" xfId="0" applyNumberFormat="1" applyFont="1" applyFill="1" applyBorder="1" applyAlignment="1">
      <alignment horizontal="center" vertical="center"/>
    </xf>
    <xf numFmtId="2" fontId="3" fillId="6" borderId="17" xfId="0" applyNumberFormat="1" applyFont="1" applyFill="1" applyBorder="1" applyAlignment="1">
      <alignment horizontal="center" vertical="top"/>
    </xf>
    <xf numFmtId="2" fontId="2" fillId="8" borderId="3" xfId="0" applyNumberFormat="1" applyFont="1" applyFill="1" applyBorder="1" applyAlignment="1">
      <alignment horizontal="center" vertical="center"/>
    </xf>
    <xf numFmtId="2" fontId="3" fillId="8" borderId="46" xfId="0" applyNumberFormat="1" applyFont="1" applyFill="1" applyBorder="1" applyAlignment="1">
      <alignment horizontal="center" vertical="top"/>
    </xf>
    <xf numFmtId="2" fontId="2" fillId="0" borderId="32" xfId="0" applyNumberFormat="1" applyFont="1" applyFill="1" applyBorder="1" applyAlignment="1">
      <alignment horizontal="center" vertical="center"/>
    </xf>
    <xf numFmtId="2" fontId="2" fillId="8" borderId="39" xfId="0" applyNumberFormat="1" applyFont="1" applyFill="1" applyBorder="1" applyAlignment="1">
      <alignment horizontal="center" vertical="center"/>
    </xf>
    <xf numFmtId="2" fontId="3" fillId="6" borderId="17" xfId="0" applyNumberFormat="1" applyFont="1" applyFill="1" applyBorder="1" applyAlignment="1">
      <alignment horizontal="center" vertical="center"/>
    </xf>
    <xf numFmtId="2" fontId="2" fillId="6" borderId="39" xfId="0" applyNumberFormat="1" applyFont="1" applyFill="1" applyBorder="1" applyAlignment="1">
      <alignment horizontal="center" vertical="center"/>
    </xf>
    <xf numFmtId="2" fontId="3" fillId="6" borderId="18" xfId="0" applyNumberFormat="1" applyFont="1" applyFill="1" applyBorder="1" applyAlignment="1">
      <alignment horizontal="center" vertical="top"/>
    </xf>
    <xf numFmtId="2" fontId="3" fillId="3" borderId="28" xfId="0" applyNumberFormat="1" applyFont="1" applyFill="1" applyBorder="1" applyAlignment="1">
      <alignment horizontal="center" vertical="top"/>
    </xf>
    <xf numFmtId="2" fontId="3" fillId="8" borderId="11" xfId="0" applyNumberFormat="1" applyFont="1" applyFill="1" applyBorder="1" applyAlignment="1">
      <alignment horizontal="center" vertical="top"/>
    </xf>
    <xf numFmtId="2" fontId="2" fillId="8" borderId="40" xfId="0" applyNumberFormat="1" applyFont="1" applyFill="1" applyBorder="1" applyAlignment="1">
      <alignment horizontal="center" vertical="center"/>
    </xf>
    <xf numFmtId="2" fontId="2" fillId="6" borderId="40" xfId="0" applyNumberFormat="1" applyFont="1" applyFill="1" applyBorder="1" applyAlignment="1">
      <alignment horizontal="center" vertical="center"/>
    </xf>
    <xf numFmtId="164" fontId="2" fillId="6" borderId="32" xfId="0" applyNumberFormat="1" applyFont="1" applyFill="1" applyBorder="1" applyAlignment="1">
      <alignment horizontal="center" vertical="center"/>
    </xf>
    <xf numFmtId="164" fontId="2" fillId="6" borderId="39" xfId="0" applyNumberFormat="1" applyFont="1" applyFill="1" applyBorder="1" applyAlignment="1">
      <alignment horizontal="center" vertical="center"/>
    </xf>
    <xf numFmtId="164" fontId="2" fillId="6" borderId="40" xfId="0" applyNumberFormat="1" applyFont="1" applyFill="1" applyBorder="1" applyAlignment="1">
      <alignment horizontal="center" vertical="center"/>
    </xf>
    <xf numFmtId="164" fontId="2" fillId="6" borderId="33" xfId="0" applyNumberFormat="1" applyFont="1" applyFill="1" applyBorder="1" applyAlignment="1">
      <alignment horizontal="center" vertical="center"/>
    </xf>
    <xf numFmtId="164" fontId="2" fillId="8" borderId="32" xfId="0" applyNumberFormat="1" applyFont="1" applyFill="1" applyBorder="1" applyAlignment="1">
      <alignment horizontal="center" vertical="center"/>
    </xf>
    <xf numFmtId="164" fontId="2" fillId="8" borderId="40" xfId="0" applyNumberFormat="1" applyFont="1" applyFill="1" applyBorder="1" applyAlignment="1">
      <alignment horizontal="center" vertical="center"/>
    </xf>
    <xf numFmtId="0" fontId="2" fillId="0" borderId="29" xfId="0" applyFont="1" applyBorder="1" applyAlignment="1">
      <alignment vertical="top"/>
    </xf>
    <xf numFmtId="0" fontId="6" fillId="8" borderId="0" xfId="0" applyFont="1" applyFill="1" applyAlignment="1">
      <alignment horizontal="center" vertical="top"/>
    </xf>
    <xf numFmtId="165" fontId="2" fillId="8" borderId="32" xfId="0" applyNumberFormat="1" applyFont="1" applyFill="1" applyBorder="1" applyAlignment="1">
      <alignment horizontal="center" vertical="center"/>
    </xf>
    <xf numFmtId="165" fontId="2" fillId="8" borderId="11" xfId="0" applyNumberFormat="1" applyFont="1" applyFill="1" applyBorder="1" applyAlignment="1">
      <alignment horizontal="center" vertical="center"/>
    </xf>
    <xf numFmtId="165" fontId="2" fillId="8" borderId="39" xfId="0" applyNumberFormat="1" applyFont="1" applyFill="1" applyBorder="1" applyAlignment="1">
      <alignment horizontal="center" vertical="center"/>
    </xf>
    <xf numFmtId="165" fontId="3" fillId="6" borderId="11" xfId="0" applyNumberFormat="1" applyFont="1" applyFill="1" applyBorder="1" applyAlignment="1">
      <alignment horizontal="center" vertical="top"/>
    </xf>
    <xf numFmtId="165" fontId="2" fillId="6" borderId="39" xfId="0" applyNumberFormat="1" applyFont="1" applyFill="1" applyBorder="1" applyAlignment="1">
      <alignment horizontal="center" vertical="center"/>
    </xf>
    <xf numFmtId="165" fontId="2" fillId="6" borderId="11" xfId="0" applyNumberFormat="1" applyFont="1" applyFill="1" applyBorder="1" applyAlignment="1">
      <alignment horizontal="center" vertical="center"/>
    </xf>
    <xf numFmtId="165" fontId="3" fillId="6" borderId="17" xfId="0" applyNumberFormat="1" applyFont="1" applyFill="1" applyBorder="1" applyAlignment="1">
      <alignment horizontal="center" vertical="top"/>
    </xf>
    <xf numFmtId="165" fontId="3" fillId="3" borderId="28" xfId="0" applyNumberFormat="1" applyFont="1" applyFill="1" applyBorder="1" applyAlignment="1">
      <alignment horizontal="center" vertical="top"/>
    </xf>
    <xf numFmtId="49" fontId="9" fillId="5" borderId="11" xfId="0" applyNumberFormat="1" applyFont="1" applyFill="1" applyBorder="1" applyAlignment="1">
      <alignment horizontal="center" vertical="top"/>
    </xf>
    <xf numFmtId="165" fontId="2" fillId="8" borderId="3" xfId="0" applyNumberFormat="1" applyFont="1" applyFill="1" applyBorder="1" applyAlignment="1">
      <alignment horizontal="center" vertical="center"/>
    </xf>
    <xf numFmtId="165" fontId="3" fillId="6" borderId="46" xfId="0" applyNumberFormat="1" applyFont="1" applyFill="1" applyBorder="1" applyAlignment="1">
      <alignment horizontal="center" vertical="top"/>
    </xf>
    <xf numFmtId="2" fontId="9" fillId="6" borderId="11" xfId="0" applyNumberFormat="1" applyFont="1" applyFill="1" applyBorder="1" applyAlignment="1">
      <alignment horizontal="center" vertical="top"/>
    </xf>
    <xf numFmtId="2" fontId="9" fillId="6" borderId="46" xfId="0" applyNumberFormat="1" applyFont="1" applyFill="1" applyBorder="1" applyAlignment="1">
      <alignment horizontal="center" vertical="top"/>
    </xf>
    <xf numFmtId="2" fontId="2" fillId="6" borderId="33" xfId="0" applyNumberFormat="1" applyFont="1" applyFill="1" applyBorder="1" applyAlignment="1">
      <alignment horizontal="center" vertical="center"/>
    </xf>
    <xf numFmtId="2" fontId="2" fillId="6" borderId="34" xfId="0" applyNumberFormat="1" applyFont="1" applyFill="1" applyBorder="1" applyAlignment="1">
      <alignment horizontal="center" vertical="center"/>
    </xf>
    <xf numFmtId="2" fontId="6" fillId="6" borderId="3" xfId="0" applyNumberFormat="1" applyFont="1" applyFill="1" applyBorder="1" applyAlignment="1">
      <alignment horizontal="center" vertical="center"/>
    </xf>
    <xf numFmtId="2" fontId="6" fillId="6" borderId="32" xfId="0" applyNumberFormat="1" applyFont="1" applyFill="1" applyBorder="1" applyAlignment="1">
      <alignment horizontal="center" vertical="center"/>
    </xf>
    <xf numFmtId="2" fontId="6" fillId="6" borderId="33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2" fontId="6" fillId="6" borderId="34" xfId="0" applyNumberFormat="1" applyFont="1" applyFill="1" applyBorder="1" applyAlignment="1">
      <alignment horizontal="center" vertical="center"/>
    </xf>
    <xf numFmtId="2" fontId="6" fillId="8" borderId="11" xfId="0" applyNumberFormat="1" applyFont="1" applyFill="1" applyBorder="1" applyAlignment="1">
      <alignment horizontal="center" vertical="center"/>
    </xf>
    <xf numFmtId="2" fontId="6" fillId="8" borderId="32" xfId="0" applyNumberFormat="1" applyFont="1" applyFill="1" applyBorder="1" applyAlignment="1">
      <alignment horizontal="center" vertical="center"/>
    </xf>
    <xf numFmtId="2" fontId="2" fillId="6" borderId="34" xfId="0" applyNumberFormat="1" applyFont="1" applyFill="1" applyBorder="1" applyAlignment="1">
      <alignment horizontal="center" vertical="top"/>
    </xf>
    <xf numFmtId="2" fontId="3" fillId="6" borderId="11" xfId="0" applyNumberFormat="1" applyFont="1" applyFill="1" applyBorder="1" applyAlignment="1">
      <alignment horizontal="center" vertical="center"/>
    </xf>
    <xf numFmtId="2" fontId="3" fillId="6" borderId="34" xfId="0" applyNumberFormat="1" applyFont="1" applyFill="1" applyBorder="1" applyAlignment="1">
      <alignment vertical="top"/>
    </xf>
    <xf numFmtId="2" fontId="2" fillId="8" borderId="38" xfId="0" applyNumberFormat="1" applyFont="1" applyFill="1" applyBorder="1" applyAlignment="1">
      <alignment horizontal="center" vertical="top"/>
    </xf>
    <xf numFmtId="2" fontId="2" fillId="8" borderId="34" xfId="0" applyNumberFormat="1" applyFont="1" applyFill="1" applyBorder="1" applyAlignment="1">
      <alignment horizontal="center" vertical="top"/>
    </xf>
    <xf numFmtId="2" fontId="2" fillId="6" borderId="31" xfId="0" applyNumberFormat="1" applyFont="1" applyFill="1" applyBorder="1" applyAlignment="1">
      <alignment horizontal="center" vertical="center"/>
    </xf>
    <xf numFmtId="2" fontId="2" fillId="6" borderId="38" xfId="0" applyNumberFormat="1" applyFont="1" applyFill="1" applyBorder="1" applyAlignment="1">
      <alignment horizontal="center" vertical="top"/>
    </xf>
    <xf numFmtId="2" fontId="2" fillId="8" borderId="33" xfId="0" applyNumberFormat="1" applyFont="1" applyFill="1" applyBorder="1" applyAlignment="1">
      <alignment horizontal="center" vertical="center"/>
    </xf>
    <xf numFmtId="2" fontId="2" fillId="8" borderId="34" xfId="0" applyNumberFormat="1" applyFont="1" applyFill="1" applyBorder="1" applyAlignment="1">
      <alignment horizontal="center" vertical="center"/>
    </xf>
    <xf numFmtId="49" fontId="9" fillId="5" borderId="17" xfId="0" applyNumberFormat="1" applyFont="1" applyFill="1" applyBorder="1" applyAlignment="1">
      <alignment horizontal="center" vertical="top"/>
    </xf>
    <xf numFmtId="49" fontId="9" fillId="5" borderId="12" xfId="0" applyNumberFormat="1" applyFont="1" applyFill="1" applyBorder="1" applyAlignment="1">
      <alignment horizontal="center" vertical="top"/>
    </xf>
    <xf numFmtId="49" fontId="9" fillId="5" borderId="31" xfId="0" applyNumberFormat="1" applyFont="1" applyFill="1" applyBorder="1" applyAlignment="1">
      <alignment horizontal="center" vertical="top"/>
    </xf>
    <xf numFmtId="49" fontId="9" fillId="0" borderId="17" xfId="0" applyNumberFormat="1" applyFont="1" applyBorder="1" applyAlignment="1">
      <alignment horizontal="center" vertical="top"/>
    </xf>
    <xf numFmtId="49" fontId="9" fillId="0" borderId="12" xfId="0" applyNumberFormat="1" applyFont="1" applyBorder="1" applyAlignment="1">
      <alignment horizontal="center" vertical="top"/>
    </xf>
    <xf numFmtId="49" fontId="9" fillId="0" borderId="31" xfId="0" applyNumberFormat="1" applyFont="1" applyBorder="1" applyAlignment="1">
      <alignment horizontal="center" vertical="top"/>
    </xf>
    <xf numFmtId="0" fontId="7" fillId="8" borderId="17" xfId="0" applyFont="1" applyFill="1" applyBorder="1" applyAlignment="1">
      <alignment horizontal="left" vertical="top" wrapText="1"/>
    </xf>
    <xf numFmtId="0" fontId="7" fillId="8" borderId="12" xfId="0" applyFont="1" applyFill="1" applyBorder="1" applyAlignment="1">
      <alignment horizontal="left" vertical="top" wrapText="1"/>
    </xf>
    <xf numFmtId="0" fontId="7" fillId="8" borderId="31" xfId="0" applyFont="1" applyFill="1" applyBorder="1" applyAlignment="1">
      <alignment horizontal="left" vertical="top" wrapText="1"/>
    </xf>
    <xf numFmtId="49" fontId="8" fillId="0" borderId="17" xfId="0" applyNumberFormat="1" applyFont="1" applyBorder="1" applyAlignment="1">
      <alignment horizontal="left" textRotation="90"/>
    </xf>
    <xf numFmtId="49" fontId="8" fillId="0" borderId="12" xfId="0" applyNumberFormat="1" applyFont="1" applyBorder="1" applyAlignment="1">
      <alignment horizontal="left" textRotation="90"/>
    </xf>
    <xf numFmtId="49" fontId="8" fillId="0" borderId="31" xfId="0" applyNumberFormat="1" applyFont="1" applyBorder="1" applyAlignment="1">
      <alignment horizontal="left" textRotation="90"/>
    </xf>
    <xf numFmtId="49" fontId="9" fillId="4" borderId="14" xfId="0" applyNumberFormat="1" applyFont="1" applyFill="1" applyBorder="1" applyAlignment="1">
      <alignment horizontal="center" vertical="top"/>
    </xf>
    <xf numFmtId="49" fontId="9" fillId="0" borderId="11" xfId="0" applyNumberFormat="1" applyFont="1" applyBorder="1" applyAlignment="1">
      <alignment horizontal="center" vertical="top"/>
    </xf>
    <xf numFmtId="0" fontId="7" fillId="0" borderId="31" xfId="0" applyFont="1" applyFill="1" applyBorder="1" applyAlignment="1">
      <alignment horizontal="left" vertical="top" wrapText="1"/>
    </xf>
    <xf numFmtId="0" fontId="7" fillId="0" borderId="11" xfId="0" applyFont="1" applyFill="1" applyBorder="1" applyAlignment="1">
      <alignment horizontal="left" vertical="top" wrapText="1"/>
    </xf>
    <xf numFmtId="49" fontId="12" fillId="4" borderId="29" xfId="0" applyNumberFormat="1" applyFont="1" applyFill="1" applyBorder="1" applyAlignment="1">
      <alignment horizontal="right" vertical="top"/>
    </xf>
    <xf numFmtId="49" fontId="12" fillId="4" borderId="41" xfId="0" applyNumberFormat="1" applyFont="1" applyFill="1" applyBorder="1" applyAlignment="1">
      <alignment horizontal="right" vertical="top"/>
    </xf>
    <xf numFmtId="0" fontId="10" fillId="4" borderId="23" xfId="0" applyFont="1" applyFill="1" applyBorder="1" applyAlignment="1">
      <alignment horizontal="left" wrapText="1"/>
    </xf>
    <xf numFmtId="0" fontId="10" fillId="4" borderId="24" xfId="0" applyFont="1" applyFill="1" applyBorder="1" applyAlignment="1">
      <alignment horizontal="left" wrapText="1"/>
    </xf>
    <xf numFmtId="0" fontId="10" fillId="4" borderId="25" xfId="0" applyFont="1" applyFill="1" applyBorder="1" applyAlignment="1">
      <alignment horizontal="left" wrapText="1"/>
    </xf>
    <xf numFmtId="49" fontId="8" fillId="0" borderId="4" xfId="0" applyNumberFormat="1" applyFont="1" applyBorder="1" applyAlignment="1">
      <alignment horizontal="left" textRotation="90"/>
    </xf>
    <xf numFmtId="0" fontId="10" fillId="5" borderId="27" xfId="0" applyFont="1" applyFill="1" applyBorder="1" applyAlignment="1">
      <alignment horizontal="left" vertical="top" wrapText="1"/>
    </xf>
    <xf numFmtId="0" fontId="10" fillId="5" borderId="24" xfId="0" applyFont="1" applyFill="1" applyBorder="1" applyAlignment="1">
      <alignment horizontal="left" vertical="top" wrapText="1"/>
    </xf>
    <xf numFmtId="49" fontId="12" fillId="5" borderId="35" xfId="0" applyNumberFormat="1" applyFont="1" applyFill="1" applyBorder="1" applyAlignment="1">
      <alignment horizontal="right" vertical="top"/>
    </xf>
    <xf numFmtId="49" fontId="12" fillId="5" borderId="36" xfId="0" applyNumberFormat="1" applyFont="1" applyFill="1" applyBorder="1" applyAlignment="1">
      <alignment horizontal="right" vertical="top"/>
    </xf>
    <xf numFmtId="0" fontId="10" fillId="5" borderId="23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7" fillId="0" borderId="1" xfId="0" applyFont="1" applyBorder="1" applyAlignment="1">
      <alignment horizontal="right" vertical="top"/>
    </xf>
    <xf numFmtId="0" fontId="7" fillId="0" borderId="2" xfId="0" applyFont="1" applyBorder="1" applyAlignment="1">
      <alignment horizontal="center" vertical="top" textRotation="90" wrapText="1"/>
    </xf>
    <xf numFmtId="0" fontId="7" fillId="0" borderId="10" xfId="0" applyFont="1" applyBorder="1" applyAlignment="1">
      <alignment horizontal="center" vertical="top" textRotation="90" wrapText="1"/>
    </xf>
    <xf numFmtId="0" fontId="7" fillId="0" borderId="16" xfId="0" applyFont="1" applyBorder="1" applyAlignment="1">
      <alignment horizontal="center" vertical="top" textRotation="90" wrapText="1"/>
    </xf>
    <xf numFmtId="0" fontId="7" fillId="0" borderId="3" xfId="0" applyFont="1" applyBorder="1" applyAlignment="1">
      <alignment horizontal="center" vertical="top" textRotation="90" wrapText="1"/>
    </xf>
    <xf numFmtId="0" fontId="7" fillId="0" borderId="11" xfId="0" applyFont="1" applyBorder="1" applyAlignment="1">
      <alignment horizontal="center" vertical="top" textRotation="90" wrapText="1"/>
    </xf>
    <xf numFmtId="0" fontId="7" fillId="0" borderId="17" xfId="0" applyFont="1" applyBorder="1" applyAlignment="1">
      <alignment horizontal="center" vertical="top" textRotation="90" wrapText="1"/>
    </xf>
    <xf numFmtId="0" fontId="7" fillId="0" borderId="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90" wrapText="1"/>
    </xf>
    <xf numFmtId="0" fontId="6" fillId="0" borderId="12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 textRotation="90" wrapText="1"/>
    </xf>
    <xf numFmtId="0" fontId="10" fillId="3" borderId="23" xfId="0" applyFont="1" applyFill="1" applyBorder="1" applyAlignment="1">
      <alignment horizontal="left" vertical="top" wrapText="1"/>
    </xf>
    <xf numFmtId="0" fontId="10" fillId="3" borderId="24" xfId="0" applyFont="1" applyFill="1" applyBorder="1" applyAlignment="1">
      <alignment horizontal="left" vertical="top" wrapText="1"/>
    </xf>
    <xf numFmtId="0" fontId="10" fillId="4" borderId="27" xfId="0" applyFont="1" applyFill="1" applyBorder="1" applyAlignment="1">
      <alignment horizontal="left" vertical="top" wrapText="1"/>
    </xf>
    <xf numFmtId="0" fontId="10" fillId="4" borderId="24" xfId="0" applyFont="1" applyFill="1" applyBorder="1" applyAlignment="1">
      <alignment horizontal="left" vertical="top" wrapText="1"/>
    </xf>
    <xf numFmtId="49" fontId="9" fillId="4" borderId="30" xfId="0" applyNumberFormat="1" applyFont="1" applyFill="1" applyBorder="1" applyAlignment="1">
      <alignment horizontal="center" vertical="top"/>
    </xf>
    <xf numFmtId="49" fontId="9" fillId="5" borderId="11" xfId="0" applyNumberFormat="1" applyFont="1" applyFill="1" applyBorder="1" applyAlignment="1">
      <alignment horizontal="center" vertical="top"/>
    </xf>
    <xf numFmtId="49" fontId="9" fillId="0" borderId="4" xfId="0" applyNumberFormat="1" applyFont="1" applyBorder="1" applyAlignment="1">
      <alignment horizontal="center" vertical="top"/>
    </xf>
    <xf numFmtId="0" fontId="7" fillId="0" borderId="4" xfId="0" applyFont="1" applyFill="1" applyBorder="1" applyAlignment="1">
      <alignment horizontal="left" vertical="top" wrapText="1"/>
    </xf>
    <xf numFmtId="0" fontId="7" fillId="0" borderId="12" xfId="0" applyFont="1" applyFill="1" applyBorder="1" applyAlignment="1">
      <alignment horizontal="left" vertical="top" wrapText="1"/>
    </xf>
    <xf numFmtId="0" fontId="16" fillId="0" borderId="11" xfId="0" applyFont="1" applyBorder="1" applyAlignment="1">
      <alignment horizontal="center" vertical="top"/>
    </xf>
    <xf numFmtId="49" fontId="9" fillId="4" borderId="20" xfId="0" applyNumberFormat="1" applyFont="1" applyFill="1" applyBorder="1" applyAlignment="1">
      <alignment horizontal="center" vertical="top"/>
    </xf>
    <xf numFmtId="49" fontId="9" fillId="4" borderId="10" xfId="0" applyNumberFormat="1" applyFont="1" applyFill="1" applyBorder="1" applyAlignment="1">
      <alignment horizontal="center" vertical="top"/>
    </xf>
    <xf numFmtId="0" fontId="16" fillId="0" borderId="21" xfId="0" applyFont="1" applyFill="1" applyBorder="1" applyAlignment="1">
      <alignment horizontal="center" vertical="center" textRotation="90" wrapText="1"/>
    </xf>
    <xf numFmtId="0" fontId="16" fillId="0" borderId="19" xfId="0" applyFont="1" applyFill="1" applyBorder="1" applyAlignment="1">
      <alignment horizontal="center" vertical="center" textRotation="90" wrapText="1"/>
    </xf>
    <xf numFmtId="0" fontId="16" fillId="0" borderId="20" xfId="0" applyFont="1" applyBorder="1" applyAlignment="1">
      <alignment horizontal="center" vertical="center" textRotation="90" wrapText="1"/>
    </xf>
    <xf numFmtId="0" fontId="16" fillId="0" borderId="16" xfId="0" applyFont="1" applyBorder="1" applyAlignment="1">
      <alignment horizontal="center" vertical="center" textRotation="90" wrapText="1"/>
    </xf>
    <xf numFmtId="49" fontId="10" fillId="2" borderId="23" xfId="0" applyNumberFormat="1" applyFont="1" applyFill="1" applyBorder="1" applyAlignment="1">
      <alignment horizontal="left" vertical="top" wrapText="1"/>
    </xf>
    <xf numFmtId="49" fontId="10" fillId="2" borderId="24" xfId="0" applyNumberFormat="1" applyFont="1" applyFill="1" applyBorder="1" applyAlignment="1">
      <alignment horizontal="left" vertical="top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0" borderId="13" xfId="0" applyFont="1" applyBorder="1" applyAlignment="1">
      <alignment horizontal="center" vertical="center" textRotation="90" wrapText="1"/>
    </xf>
    <xf numFmtId="0" fontId="7" fillId="0" borderId="19" xfId="0" applyFont="1" applyBorder="1" applyAlignment="1">
      <alignment horizontal="center" vertical="center" textRotation="90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top" wrapText="1"/>
    </xf>
    <xf numFmtId="0" fontId="16" fillId="0" borderId="15" xfId="0" applyFont="1" applyBorder="1" applyAlignment="1">
      <alignment horizontal="center" vertical="top" wrapText="1"/>
    </xf>
    <xf numFmtId="0" fontId="16" fillId="0" borderId="22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6" fillId="0" borderId="47" xfId="0" applyFont="1" applyBorder="1" applyAlignment="1">
      <alignment horizontal="center" vertical="top" wrapText="1"/>
    </xf>
    <xf numFmtId="0" fontId="16" fillId="0" borderId="48" xfId="0" applyFont="1" applyBorder="1" applyAlignment="1">
      <alignment horizontal="center" vertical="top" wrapText="1"/>
    </xf>
    <xf numFmtId="0" fontId="7" fillId="0" borderId="17" xfId="0" applyFont="1" applyFill="1" applyBorder="1" applyAlignment="1">
      <alignment horizontal="left" vertical="top" wrapText="1"/>
    </xf>
    <xf numFmtId="49" fontId="12" fillId="5" borderId="37" xfId="0" applyNumberFormat="1" applyFont="1" applyFill="1" applyBorder="1" applyAlignment="1">
      <alignment horizontal="right" vertical="top"/>
    </xf>
    <xf numFmtId="0" fontId="10" fillId="5" borderId="25" xfId="0" applyFont="1" applyFill="1" applyBorder="1" applyAlignment="1">
      <alignment horizontal="left" vertical="top" wrapText="1"/>
    </xf>
    <xf numFmtId="0" fontId="7" fillId="8" borderId="11" xfId="0" applyFont="1" applyFill="1" applyBorder="1" applyAlignment="1">
      <alignment horizontal="left" vertical="top" wrapText="1"/>
    </xf>
    <xf numFmtId="49" fontId="12" fillId="4" borderId="27" xfId="0" applyNumberFormat="1" applyFont="1" applyFill="1" applyBorder="1" applyAlignment="1">
      <alignment horizontal="right" vertical="top"/>
    </xf>
    <xf numFmtId="49" fontId="12" fillId="4" borderId="24" xfId="0" applyNumberFormat="1" applyFont="1" applyFill="1" applyBorder="1" applyAlignment="1">
      <alignment horizontal="right" vertical="top"/>
    </xf>
    <xf numFmtId="49" fontId="12" fillId="4" borderId="25" xfId="0" applyNumberFormat="1" applyFont="1" applyFill="1" applyBorder="1" applyAlignment="1">
      <alignment horizontal="right" vertical="top"/>
    </xf>
    <xf numFmtId="0" fontId="10" fillId="4" borderId="23" xfId="0" applyFont="1" applyFill="1" applyBorder="1" applyAlignment="1">
      <alignment horizontal="left" vertical="top" wrapText="1"/>
    </xf>
    <xf numFmtId="49" fontId="12" fillId="4" borderId="44" xfId="0" applyNumberFormat="1" applyFont="1" applyFill="1" applyBorder="1" applyAlignment="1">
      <alignment horizontal="right" vertical="top"/>
    </xf>
    <xf numFmtId="49" fontId="12" fillId="4" borderId="1" xfId="0" applyNumberFormat="1" applyFont="1" applyFill="1" applyBorder="1" applyAlignment="1">
      <alignment horizontal="right" vertical="top"/>
    </xf>
    <xf numFmtId="49" fontId="12" fillId="4" borderId="49" xfId="0" applyNumberFormat="1" applyFont="1" applyFill="1" applyBorder="1" applyAlignment="1">
      <alignment horizontal="right" vertical="top"/>
    </xf>
    <xf numFmtId="0" fontId="10" fillId="5" borderId="44" xfId="0" applyFont="1" applyFill="1" applyBorder="1" applyAlignment="1">
      <alignment horizontal="left" vertical="top" wrapText="1"/>
    </xf>
    <xf numFmtId="0" fontId="10" fillId="5" borderId="1" xfId="0" applyFont="1" applyFill="1" applyBorder="1" applyAlignment="1">
      <alignment horizontal="left" vertical="top" wrapText="1"/>
    </xf>
    <xf numFmtId="49" fontId="10" fillId="4" borderId="23" xfId="0" applyNumberFormat="1" applyFont="1" applyFill="1" applyBorder="1" applyAlignment="1">
      <alignment horizontal="left" vertical="center"/>
    </xf>
    <xf numFmtId="49" fontId="10" fillId="4" borderId="24" xfId="0" applyNumberFormat="1" applyFont="1" applyFill="1" applyBorder="1" applyAlignment="1">
      <alignment horizontal="left" vertical="center"/>
    </xf>
    <xf numFmtId="49" fontId="10" fillId="4" borderId="25" xfId="0" applyNumberFormat="1" applyFont="1" applyFill="1" applyBorder="1" applyAlignment="1">
      <alignment horizontal="left" vertical="center"/>
    </xf>
    <xf numFmtId="0" fontId="12" fillId="3" borderId="23" xfId="0" applyFont="1" applyFill="1" applyBorder="1" applyAlignment="1">
      <alignment horizontal="right" vertical="top"/>
    </xf>
    <xf numFmtId="0" fontId="12" fillId="3" borderId="24" xfId="0" applyFont="1" applyFill="1" applyBorder="1" applyAlignment="1">
      <alignment horizontal="right" vertical="top"/>
    </xf>
    <xf numFmtId="0" fontId="12" fillId="3" borderId="25" xfId="0" applyFont="1" applyFill="1" applyBorder="1" applyAlignment="1">
      <alignment horizontal="right" vertical="top"/>
    </xf>
    <xf numFmtId="49" fontId="12" fillId="4" borderId="45" xfId="0" applyNumberFormat="1" applyFont="1" applyFill="1" applyBorder="1" applyAlignment="1">
      <alignment horizontal="right" vertical="top"/>
    </xf>
    <xf numFmtId="49" fontId="12" fillId="4" borderId="42" xfId="0" applyNumberFormat="1" applyFont="1" applyFill="1" applyBorder="1" applyAlignment="1">
      <alignment horizontal="right" vertical="top"/>
    </xf>
    <xf numFmtId="49" fontId="9" fillId="4" borderId="2" xfId="0" applyNumberFormat="1" applyFont="1" applyFill="1" applyBorder="1" applyAlignment="1">
      <alignment horizontal="center" vertical="top"/>
    </xf>
    <xf numFmtId="49" fontId="9" fillId="5" borderId="4" xfId="0" applyNumberFormat="1" applyFont="1" applyFill="1" applyBorder="1" applyAlignment="1">
      <alignment horizontal="center" vertical="top"/>
    </xf>
    <xf numFmtId="0" fontId="10" fillId="5" borderId="27" xfId="0" applyFont="1" applyFill="1" applyBorder="1" applyAlignment="1">
      <alignment horizontal="left" vertical="center" wrapText="1"/>
    </xf>
    <xf numFmtId="0" fontId="10" fillId="5" borderId="24" xfId="0" applyFont="1" applyFill="1" applyBorder="1" applyAlignment="1">
      <alignment horizontal="left" vertical="center" wrapText="1"/>
    </xf>
    <xf numFmtId="0" fontId="10" fillId="5" borderId="25" xfId="0" applyFont="1" applyFill="1" applyBorder="1" applyAlignment="1">
      <alignment horizontal="left" vertical="center" wrapText="1"/>
    </xf>
    <xf numFmtId="49" fontId="8" fillId="0" borderId="17" xfId="0" applyNumberFormat="1" applyFont="1" applyBorder="1" applyAlignment="1">
      <alignment horizontal="left" vertical="center" textRotation="90"/>
    </xf>
    <xf numFmtId="49" fontId="8" fillId="0" borderId="12" xfId="0" applyNumberFormat="1" applyFont="1" applyBorder="1" applyAlignment="1">
      <alignment horizontal="left" vertical="center" textRotation="90"/>
    </xf>
    <xf numFmtId="49" fontId="8" fillId="0" borderId="31" xfId="0" applyNumberFormat="1" applyFont="1" applyBorder="1" applyAlignment="1">
      <alignment horizontal="left" vertical="center" textRotation="90"/>
    </xf>
  </cellXfs>
  <cellStyles count="1">
    <cellStyle name="Paprastas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21"/>
  <sheetViews>
    <sheetView tabSelected="1" workbookViewId="0">
      <selection activeCell="O188" sqref="O188"/>
    </sheetView>
  </sheetViews>
  <sheetFormatPr defaultColWidth="19.42578125" defaultRowHeight="12"/>
  <cols>
    <col min="1" max="3" width="3.28515625" style="3" customWidth="1"/>
    <col min="4" max="4" width="34.28515625" style="35" customWidth="1"/>
    <col min="5" max="5" width="4.7109375" style="33" customWidth="1"/>
    <col min="6" max="6" width="13.42578125" style="3" customWidth="1"/>
    <col min="7" max="7" width="8.28515625" style="1" customWidth="1"/>
    <col min="8" max="8" width="7.140625" style="1" customWidth="1"/>
    <col min="9" max="9" width="5.42578125" style="1" customWidth="1"/>
    <col min="10" max="10" width="8.7109375" style="1" customWidth="1"/>
    <col min="11" max="11" width="8" style="38" customWidth="1"/>
    <col min="12" max="12" width="7.140625" style="38" customWidth="1"/>
    <col min="13" max="13" width="5.85546875" style="38" customWidth="1"/>
    <col min="14" max="14" width="8.5703125" style="38" customWidth="1"/>
    <col min="15" max="15" width="8.140625" style="38" customWidth="1"/>
    <col min="16" max="16" width="7.140625" style="38" customWidth="1"/>
    <col min="17" max="17" width="5.85546875" style="38" customWidth="1"/>
    <col min="18" max="18" width="8" style="38" customWidth="1"/>
    <col min="19" max="19" width="9.42578125" style="38" customWidth="1"/>
    <col min="20" max="20" width="9.140625" style="38" customWidth="1"/>
    <col min="21" max="21" width="0.7109375" style="3" customWidth="1"/>
    <col min="22" max="81" width="9.42578125" style="3" customWidth="1"/>
    <col min="82" max="16384" width="19.42578125" style="3"/>
  </cols>
  <sheetData>
    <row r="1" spans="1:21" s="1" customFormat="1" ht="12.75">
      <c r="A1" s="147" t="s">
        <v>85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</row>
    <row r="2" spans="1:21" s="39" customFormat="1" ht="14.25">
      <c r="A2" s="148" t="s">
        <v>93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</row>
    <row r="3" spans="1:21" s="2" customFormat="1" ht="15">
      <c r="A3" s="148" t="s">
        <v>0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</row>
    <row r="4" spans="1:21" s="1" customFormat="1" ht="12.75">
      <c r="A4" s="149" t="s">
        <v>1</v>
      </c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9"/>
      <c r="R4" s="149"/>
      <c r="S4" s="149"/>
      <c r="T4" s="149"/>
    </row>
    <row r="5" spans="1:21" ht="13.5" thickBot="1">
      <c r="A5" s="150" t="s">
        <v>86</v>
      </c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</row>
    <row r="6" spans="1:21" ht="15" customHeight="1">
      <c r="A6" s="151" t="s">
        <v>2</v>
      </c>
      <c r="B6" s="154" t="s">
        <v>3</v>
      </c>
      <c r="C6" s="154" t="s">
        <v>4</v>
      </c>
      <c r="D6" s="157" t="s">
        <v>5</v>
      </c>
      <c r="E6" s="160" t="s">
        <v>6</v>
      </c>
      <c r="F6" s="181" t="s">
        <v>7</v>
      </c>
      <c r="G6" s="184" t="s">
        <v>94</v>
      </c>
      <c r="H6" s="185"/>
      <c r="I6" s="185"/>
      <c r="J6" s="186"/>
      <c r="K6" s="184" t="s">
        <v>95</v>
      </c>
      <c r="L6" s="185"/>
      <c r="M6" s="185"/>
      <c r="N6" s="186"/>
      <c r="O6" s="184" t="s">
        <v>96</v>
      </c>
      <c r="P6" s="185"/>
      <c r="Q6" s="185"/>
      <c r="R6" s="186"/>
      <c r="S6" s="187" t="s">
        <v>74</v>
      </c>
      <c r="T6" s="190" t="s">
        <v>97</v>
      </c>
      <c r="U6" s="8"/>
    </row>
    <row r="7" spans="1:21" ht="15" customHeight="1">
      <c r="A7" s="152"/>
      <c r="B7" s="155"/>
      <c r="C7" s="155"/>
      <c r="D7" s="158"/>
      <c r="E7" s="161"/>
      <c r="F7" s="182"/>
      <c r="G7" s="177" t="s">
        <v>8</v>
      </c>
      <c r="H7" s="172" t="s">
        <v>9</v>
      </c>
      <c r="I7" s="172"/>
      <c r="J7" s="175" t="s">
        <v>10</v>
      </c>
      <c r="K7" s="177" t="s">
        <v>8</v>
      </c>
      <c r="L7" s="172" t="s">
        <v>9</v>
      </c>
      <c r="M7" s="172"/>
      <c r="N7" s="175" t="s">
        <v>10</v>
      </c>
      <c r="O7" s="177" t="s">
        <v>8</v>
      </c>
      <c r="P7" s="172" t="s">
        <v>9</v>
      </c>
      <c r="Q7" s="172"/>
      <c r="R7" s="175" t="s">
        <v>10</v>
      </c>
      <c r="S7" s="188"/>
      <c r="T7" s="191"/>
      <c r="U7" s="8"/>
    </row>
    <row r="8" spans="1:21" ht="86.25" customHeight="1" thickBot="1">
      <c r="A8" s="153"/>
      <c r="B8" s="156"/>
      <c r="C8" s="156"/>
      <c r="D8" s="159"/>
      <c r="E8" s="162"/>
      <c r="F8" s="183"/>
      <c r="G8" s="178"/>
      <c r="H8" s="51" t="s">
        <v>8</v>
      </c>
      <c r="I8" s="52" t="s">
        <v>11</v>
      </c>
      <c r="J8" s="176"/>
      <c r="K8" s="178"/>
      <c r="L8" s="51" t="s">
        <v>8</v>
      </c>
      <c r="M8" s="52" t="s">
        <v>11</v>
      </c>
      <c r="N8" s="176"/>
      <c r="O8" s="178"/>
      <c r="P8" s="51" t="s">
        <v>8</v>
      </c>
      <c r="Q8" s="52" t="s">
        <v>11</v>
      </c>
      <c r="R8" s="176"/>
      <c r="S8" s="189"/>
      <c r="T8" s="192"/>
      <c r="U8" s="8"/>
    </row>
    <row r="9" spans="1:21" ht="15" thickBot="1">
      <c r="A9" s="179" t="s">
        <v>12</v>
      </c>
      <c r="B9" s="180"/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0"/>
      <c r="P9" s="180"/>
      <c r="Q9" s="180"/>
      <c r="R9" s="180"/>
      <c r="S9" s="180"/>
      <c r="T9" s="180"/>
      <c r="U9" s="8"/>
    </row>
    <row r="10" spans="1:21" ht="15" thickBot="1">
      <c r="A10" s="163" t="s">
        <v>13</v>
      </c>
      <c r="B10" s="164"/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64"/>
      <c r="U10" s="8"/>
    </row>
    <row r="11" spans="1:21" ht="15.75" customHeight="1" thickBot="1">
      <c r="A11" s="5" t="s">
        <v>14</v>
      </c>
      <c r="B11" s="165" t="s">
        <v>15</v>
      </c>
      <c r="C11" s="166"/>
      <c r="D11" s="166"/>
      <c r="E11" s="166"/>
      <c r="F11" s="166"/>
      <c r="G11" s="166"/>
      <c r="H11" s="166"/>
      <c r="I11" s="166"/>
      <c r="J11" s="166"/>
      <c r="K11" s="166"/>
      <c r="L11" s="166"/>
      <c r="M11" s="166"/>
      <c r="N11" s="166"/>
      <c r="O11" s="166"/>
      <c r="P11" s="166"/>
      <c r="Q11" s="166"/>
      <c r="R11" s="166"/>
      <c r="S11" s="166"/>
      <c r="T11" s="166"/>
      <c r="U11" s="8"/>
    </row>
    <row r="12" spans="1:21" ht="15" customHeight="1" thickBot="1">
      <c r="A12" s="6" t="s">
        <v>14</v>
      </c>
      <c r="B12" s="7" t="s">
        <v>14</v>
      </c>
      <c r="C12" s="142" t="s">
        <v>16</v>
      </c>
      <c r="D12" s="143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Q12" s="143"/>
      <c r="R12" s="143"/>
      <c r="S12" s="143"/>
      <c r="T12" s="143"/>
      <c r="U12" s="8"/>
    </row>
    <row r="13" spans="1:21" ht="13.5" customHeight="1">
      <c r="A13" s="167" t="s">
        <v>14</v>
      </c>
      <c r="B13" s="122" t="s">
        <v>14</v>
      </c>
      <c r="C13" s="169" t="s">
        <v>14</v>
      </c>
      <c r="D13" s="170" t="s">
        <v>71</v>
      </c>
      <c r="E13" s="141" t="s">
        <v>17</v>
      </c>
      <c r="F13" s="11" t="s">
        <v>18</v>
      </c>
      <c r="G13" s="104">
        <f>H13+J13</f>
        <v>0</v>
      </c>
      <c r="H13" s="105"/>
      <c r="I13" s="105"/>
      <c r="J13" s="105"/>
      <c r="K13" s="105">
        <f>L13+N13</f>
        <v>0</v>
      </c>
      <c r="L13" s="105"/>
      <c r="M13" s="105"/>
      <c r="N13" s="105"/>
      <c r="O13" s="105">
        <f>P13+R13</f>
        <v>0</v>
      </c>
      <c r="P13" s="105"/>
      <c r="Q13" s="105"/>
      <c r="R13" s="105"/>
      <c r="S13" s="105"/>
      <c r="T13" s="106"/>
      <c r="U13" s="8"/>
    </row>
    <row r="14" spans="1:21" ht="13.5" customHeight="1">
      <c r="A14" s="132"/>
      <c r="B14" s="168"/>
      <c r="C14" s="124"/>
      <c r="D14" s="171"/>
      <c r="E14" s="130"/>
      <c r="F14" s="12" t="s">
        <v>75</v>
      </c>
      <c r="G14" s="107">
        <f>H14+J14</f>
        <v>0</v>
      </c>
      <c r="H14" s="105"/>
      <c r="I14" s="105"/>
      <c r="J14" s="105"/>
      <c r="K14" s="105">
        <f>L14+N14</f>
        <v>0</v>
      </c>
      <c r="L14" s="105"/>
      <c r="M14" s="105"/>
      <c r="N14" s="105"/>
      <c r="O14" s="105">
        <f>P14+R14</f>
        <v>0</v>
      </c>
      <c r="P14" s="105"/>
      <c r="Q14" s="105"/>
      <c r="R14" s="105"/>
      <c r="S14" s="105">
        <v>350</v>
      </c>
      <c r="T14" s="108">
        <v>350</v>
      </c>
      <c r="U14" s="8"/>
    </row>
    <row r="15" spans="1:21" ht="13.5" customHeight="1">
      <c r="A15" s="132"/>
      <c r="B15" s="168"/>
      <c r="C15" s="125"/>
      <c r="D15" s="134"/>
      <c r="E15" s="131"/>
      <c r="F15" s="10" t="s">
        <v>19</v>
      </c>
      <c r="G15" s="107">
        <f t="shared" ref="G15:J15" si="0">SUM(G13:G14)</f>
        <v>0</v>
      </c>
      <c r="H15" s="107">
        <f t="shared" si="0"/>
        <v>0</v>
      </c>
      <c r="I15" s="107">
        <f t="shared" si="0"/>
        <v>0</v>
      </c>
      <c r="J15" s="107">
        <f t="shared" si="0"/>
        <v>0</v>
      </c>
      <c r="K15" s="107">
        <f t="shared" ref="K15:S15" si="1">SUM(K13:K14)</f>
        <v>0</v>
      </c>
      <c r="L15" s="107">
        <f t="shared" si="1"/>
        <v>0</v>
      </c>
      <c r="M15" s="107">
        <f t="shared" si="1"/>
        <v>0</v>
      </c>
      <c r="N15" s="107">
        <f t="shared" si="1"/>
        <v>0</v>
      </c>
      <c r="O15" s="107">
        <f t="shared" si="1"/>
        <v>0</v>
      </c>
      <c r="P15" s="107">
        <f t="shared" si="1"/>
        <v>0</v>
      </c>
      <c r="Q15" s="107">
        <f t="shared" si="1"/>
        <v>0</v>
      </c>
      <c r="R15" s="107">
        <f t="shared" si="1"/>
        <v>0</v>
      </c>
      <c r="S15" s="107">
        <f t="shared" si="1"/>
        <v>350</v>
      </c>
      <c r="T15" s="108">
        <f>SUM(T13:T14)</f>
        <v>350</v>
      </c>
      <c r="U15" s="8"/>
    </row>
    <row r="16" spans="1:21" ht="13.5" customHeight="1">
      <c r="A16" s="167" t="s">
        <v>14</v>
      </c>
      <c r="B16" s="122" t="s">
        <v>14</v>
      </c>
      <c r="C16" s="123" t="s">
        <v>20</v>
      </c>
      <c r="D16" s="193" t="s">
        <v>22</v>
      </c>
      <c r="E16" s="129" t="s">
        <v>17</v>
      </c>
      <c r="F16" s="25" t="s">
        <v>92</v>
      </c>
      <c r="G16" s="107">
        <f>H16+J16</f>
        <v>0</v>
      </c>
      <c r="H16" s="105"/>
      <c r="I16" s="105"/>
      <c r="J16" s="105"/>
      <c r="K16" s="105">
        <f>L16+N16</f>
        <v>0</v>
      </c>
      <c r="L16" s="105"/>
      <c r="M16" s="105"/>
      <c r="N16" s="105"/>
      <c r="O16" s="105">
        <f>P16+R16</f>
        <v>0</v>
      </c>
      <c r="P16" s="105"/>
      <c r="Q16" s="105"/>
      <c r="R16" s="105"/>
      <c r="S16" s="105"/>
      <c r="T16" s="108"/>
      <c r="U16" s="8"/>
    </row>
    <row r="17" spans="1:21" ht="13.5" customHeight="1">
      <c r="A17" s="167"/>
      <c r="B17" s="122"/>
      <c r="C17" s="124"/>
      <c r="D17" s="171"/>
      <c r="E17" s="130"/>
      <c r="F17" s="25" t="s">
        <v>62</v>
      </c>
      <c r="G17" s="109">
        <f>H17+J17</f>
        <v>0</v>
      </c>
      <c r="H17" s="110"/>
      <c r="I17" s="110"/>
      <c r="J17" s="110">
        <v>0</v>
      </c>
      <c r="K17" s="110">
        <f>L17+N17</f>
        <v>0</v>
      </c>
      <c r="L17" s="110"/>
      <c r="M17" s="110"/>
      <c r="N17" s="110">
        <v>0</v>
      </c>
      <c r="O17" s="110">
        <f>P17+R17</f>
        <v>0</v>
      </c>
      <c r="P17" s="110"/>
      <c r="Q17" s="110"/>
      <c r="R17" s="110"/>
      <c r="S17" s="105"/>
      <c r="T17" s="108"/>
      <c r="U17" s="8"/>
    </row>
    <row r="18" spans="1:21" ht="13.5" customHeight="1">
      <c r="A18" s="132"/>
      <c r="B18" s="168"/>
      <c r="C18" s="124"/>
      <c r="D18" s="171"/>
      <c r="E18" s="130"/>
      <c r="F18" s="12" t="s">
        <v>75</v>
      </c>
      <c r="G18" s="109">
        <f>H18+J18</f>
        <v>0</v>
      </c>
      <c r="H18" s="110"/>
      <c r="I18" s="110"/>
      <c r="J18" s="110">
        <v>0</v>
      </c>
      <c r="K18" s="110">
        <f>L18+N18</f>
        <v>0</v>
      </c>
      <c r="L18" s="110"/>
      <c r="M18" s="110"/>
      <c r="N18" s="110"/>
      <c r="O18" s="110">
        <f>P18+R18</f>
        <v>0</v>
      </c>
      <c r="P18" s="110"/>
      <c r="Q18" s="110"/>
      <c r="R18" s="110"/>
      <c r="S18" s="105">
        <v>100</v>
      </c>
      <c r="T18" s="108">
        <v>109</v>
      </c>
      <c r="U18" s="8"/>
    </row>
    <row r="19" spans="1:21" ht="13.5" customHeight="1">
      <c r="A19" s="132"/>
      <c r="B19" s="168"/>
      <c r="C19" s="125"/>
      <c r="D19" s="134"/>
      <c r="E19" s="131"/>
      <c r="F19" s="10" t="s">
        <v>19</v>
      </c>
      <c r="G19" s="109">
        <f t="shared" ref="G19:J19" si="2">SUM(G16:G18)</f>
        <v>0</v>
      </c>
      <c r="H19" s="110">
        <f t="shared" si="2"/>
        <v>0</v>
      </c>
      <c r="I19" s="110">
        <f t="shared" si="2"/>
        <v>0</v>
      </c>
      <c r="J19" s="110">
        <f t="shared" si="2"/>
        <v>0</v>
      </c>
      <c r="K19" s="105">
        <f t="shared" ref="K19:T19" si="3">SUM(K16:K18)</f>
        <v>0</v>
      </c>
      <c r="L19" s="105">
        <f t="shared" si="3"/>
        <v>0</v>
      </c>
      <c r="M19" s="105">
        <f t="shared" si="3"/>
        <v>0</v>
      </c>
      <c r="N19" s="105">
        <f t="shared" si="3"/>
        <v>0</v>
      </c>
      <c r="O19" s="110">
        <f t="shared" si="3"/>
        <v>0</v>
      </c>
      <c r="P19" s="110">
        <f t="shared" si="3"/>
        <v>0</v>
      </c>
      <c r="Q19" s="110">
        <f t="shared" si="3"/>
        <v>0</v>
      </c>
      <c r="R19" s="110">
        <f t="shared" si="3"/>
        <v>0</v>
      </c>
      <c r="S19" s="105">
        <f t="shared" si="3"/>
        <v>100</v>
      </c>
      <c r="T19" s="106">
        <f t="shared" si="3"/>
        <v>109</v>
      </c>
      <c r="U19" s="8"/>
    </row>
    <row r="20" spans="1:21" ht="13.5" customHeight="1">
      <c r="A20" s="167" t="s">
        <v>14</v>
      </c>
      <c r="B20" s="122" t="s">
        <v>14</v>
      </c>
      <c r="C20" s="125" t="s">
        <v>21</v>
      </c>
      <c r="D20" s="134" t="s">
        <v>25</v>
      </c>
      <c r="E20" s="130" t="s">
        <v>17</v>
      </c>
      <c r="F20" s="11" t="s">
        <v>75</v>
      </c>
      <c r="G20" s="109">
        <f>H20+J20</f>
        <v>0</v>
      </c>
      <c r="H20" s="110"/>
      <c r="I20" s="110">
        <v>0</v>
      </c>
      <c r="J20" s="110">
        <v>0</v>
      </c>
      <c r="K20" s="105">
        <f>L20+N20</f>
        <v>32.299999999999997</v>
      </c>
      <c r="L20" s="105"/>
      <c r="M20" s="105"/>
      <c r="N20" s="105">
        <v>32.299999999999997</v>
      </c>
      <c r="O20" s="110">
        <f>P20+R20</f>
        <v>0</v>
      </c>
      <c r="P20" s="110"/>
      <c r="Q20" s="110">
        <v>0</v>
      </c>
      <c r="R20" s="110"/>
      <c r="S20" s="105"/>
      <c r="T20" s="108"/>
      <c r="U20" s="8"/>
    </row>
    <row r="21" spans="1:21" ht="13.5" customHeight="1">
      <c r="A21" s="167"/>
      <c r="B21" s="122"/>
      <c r="C21" s="125"/>
      <c r="D21" s="134"/>
      <c r="E21" s="130"/>
      <c r="F21" s="25" t="s">
        <v>92</v>
      </c>
      <c r="G21" s="63">
        <f>H21+J21</f>
        <v>0</v>
      </c>
      <c r="H21" s="64"/>
      <c r="I21" s="64"/>
      <c r="J21" s="64"/>
      <c r="K21" s="61">
        <f t="shared" ref="K21" si="4">L21+N21</f>
        <v>0</v>
      </c>
      <c r="L21" s="61"/>
      <c r="M21" s="61"/>
      <c r="N21" s="61"/>
      <c r="O21" s="64">
        <f>P21+R21</f>
        <v>0</v>
      </c>
      <c r="P21" s="64"/>
      <c r="Q21" s="64"/>
      <c r="R21" s="64"/>
      <c r="S21" s="61"/>
      <c r="T21" s="103"/>
      <c r="U21" s="8"/>
    </row>
    <row r="22" spans="1:21" ht="13.5" customHeight="1">
      <c r="A22" s="132"/>
      <c r="B22" s="168"/>
      <c r="C22" s="133"/>
      <c r="D22" s="135"/>
      <c r="E22" s="131"/>
      <c r="F22" s="10" t="s">
        <v>19</v>
      </c>
      <c r="G22" s="63">
        <f t="shared" ref="G22:J22" si="5">SUM(G20:G21)</f>
        <v>0</v>
      </c>
      <c r="H22" s="63">
        <f t="shared" si="5"/>
        <v>0</v>
      </c>
      <c r="I22" s="63">
        <f t="shared" si="5"/>
        <v>0</v>
      </c>
      <c r="J22" s="63">
        <f t="shared" si="5"/>
        <v>0</v>
      </c>
      <c r="K22" s="62">
        <f t="shared" ref="K22:T22" si="6">SUM(K20:K21)</f>
        <v>32.299999999999997</v>
      </c>
      <c r="L22" s="62">
        <f t="shared" si="6"/>
        <v>0</v>
      </c>
      <c r="M22" s="62">
        <f t="shared" si="6"/>
        <v>0</v>
      </c>
      <c r="N22" s="62">
        <f t="shared" si="6"/>
        <v>32.299999999999997</v>
      </c>
      <c r="O22" s="63">
        <f t="shared" si="6"/>
        <v>0</v>
      </c>
      <c r="P22" s="63">
        <f t="shared" si="6"/>
        <v>0</v>
      </c>
      <c r="Q22" s="63">
        <f t="shared" si="6"/>
        <v>0</v>
      </c>
      <c r="R22" s="63">
        <f t="shared" si="6"/>
        <v>0</v>
      </c>
      <c r="S22" s="62">
        <f t="shared" si="6"/>
        <v>0</v>
      </c>
      <c r="T22" s="103">
        <f t="shared" si="6"/>
        <v>0</v>
      </c>
      <c r="U22" s="8"/>
    </row>
    <row r="23" spans="1:21" ht="13.5" customHeight="1">
      <c r="A23" s="167" t="s">
        <v>14</v>
      </c>
      <c r="B23" s="122" t="s">
        <v>14</v>
      </c>
      <c r="C23" s="125" t="s">
        <v>23</v>
      </c>
      <c r="D23" s="134" t="s">
        <v>28</v>
      </c>
      <c r="E23" s="130" t="s">
        <v>17</v>
      </c>
      <c r="F23" s="12" t="s">
        <v>75</v>
      </c>
      <c r="G23" s="62">
        <f>H23+J23</f>
        <v>0</v>
      </c>
      <c r="H23" s="61"/>
      <c r="I23" s="61"/>
      <c r="J23" s="61">
        <v>0</v>
      </c>
      <c r="K23" s="61">
        <f>L23+N23</f>
        <v>0</v>
      </c>
      <c r="L23" s="61"/>
      <c r="M23" s="61"/>
      <c r="N23" s="61"/>
      <c r="O23" s="61">
        <f>P23+R23</f>
        <v>0</v>
      </c>
      <c r="P23" s="61"/>
      <c r="Q23" s="61"/>
      <c r="R23" s="61"/>
      <c r="S23" s="64"/>
      <c r="T23" s="119"/>
      <c r="U23" s="8"/>
    </row>
    <row r="24" spans="1:21" ht="13.5" customHeight="1">
      <c r="A24" s="167"/>
      <c r="B24" s="122"/>
      <c r="C24" s="125"/>
      <c r="D24" s="134"/>
      <c r="E24" s="130"/>
      <c r="F24" s="25" t="s">
        <v>92</v>
      </c>
      <c r="G24" s="62">
        <f>H24+J24</f>
        <v>0</v>
      </c>
      <c r="H24" s="61"/>
      <c r="I24" s="61"/>
      <c r="J24" s="61"/>
      <c r="K24" s="61">
        <f t="shared" ref="K24" si="7">L24+N24</f>
        <v>0</v>
      </c>
      <c r="L24" s="61"/>
      <c r="M24" s="61"/>
      <c r="N24" s="61"/>
      <c r="O24" s="61">
        <f>P24+R24</f>
        <v>0</v>
      </c>
      <c r="P24" s="61"/>
      <c r="Q24" s="61"/>
      <c r="R24" s="61"/>
      <c r="S24" s="64"/>
      <c r="T24" s="119"/>
      <c r="U24" s="8"/>
    </row>
    <row r="25" spans="1:21" ht="13.5" customHeight="1">
      <c r="A25" s="132"/>
      <c r="B25" s="168"/>
      <c r="C25" s="133"/>
      <c r="D25" s="135"/>
      <c r="E25" s="131"/>
      <c r="F25" s="10" t="s">
        <v>19</v>
      </c>
      <c r="G25" s="62">
        <f t="shared" ref="G25:J25" si="8">SUM(G23:G24)</f>
        <v>0</v>
      </c>
      <c r="H25" s="62">
        <f t="shared" si="8"/>
        <v>0</v>
      </c>
      <c r="I25" s="62">
        <f t="shared" si="8"/>
        <v>0</v>
      </c>
      <c r="J25" s="62">
        <f t="shared" si="8"/>
        <v>0</v>
      </c>
      <c r="K25" s="62">
        <f t="shared" ref="K25:T25" si="9">SUM(K23:K24)</f>
        <v>0</v>
      </c>
      <c r="L25" s="62">
        <f t="shared" si="9"/>
        <v>0</v>
      </c>
      <c r="M25" s="62">
        <f t="shared" si="9"/>
        <v>0</v>
      </c>
      <c r="N25" s="62">
        <f t="shared" si="9"/>
        <v>0</v>
      </c>
      <c r="O25" s="62">
        <f t="shared" si="9"/>
        <v>0</v>
      </c>
      <c r="P25" s="62">
        <f t="shared" si="9"/>
        <v>0</v>
      </c>
      <c r="Q25" s="62">
        <f t="shared" si="9"/>
        <v>0</v>
      </c>
      <c r="R25" s="62">
        <f t="shared" si="9"/>
        <v>0</v>
      </c>
      <c r="S25" s="62">
        <f t="shared" si="9"/>
        <v>0</v>
      </c>
      <c r="T25" s="62">
        <f t="shared" si="9"/>
        <v>0</v>
      </c>
      <c r="U25" s="8"/>
    </row>
    <row r="26" spans="1:21" ht="12.75" customHeight="1">
      <c r="A26" s="173" t="s">
        <v>14</v>
      </c>
      <c r="B26" s="120" t="s">
        <v>14</v>
      </c>
      <c r="C26" s="123" t="s">
        <v>24</v>
      </c>
      <c r="D26" s="193" t="s">
        <v>64</v>
      </c>
      <c r="E26" s="130" t="s">
        <v>17</v>
      </c>
      <c r="F26" s="11" t="s">
        <v>44</v>
      </c>
      <c r="G26" s="62">
        <f>H26+J26</f>
        <v>200</v>
      </c>
      <c r="H26" s="65"/>
      <c r="I26" s="65"/>
      <c r="J26" s="65">
        <v>200</v>
      </c>
      <c r="K26" s="61">
        <f>L26+N26</f>
        <v>33.200000000000003</v>
      </c>
      <c r="L26" s="62"/>
      <c r="M26" s="62"/>
      <c r="N26" s="62">
        <v>33.200000000000003</v>
      </c>
      <c r="O26" s="61">
        <f>P26+R26</f>
        <v>0</v>
      </c>
      <c r="P26" s="65"/>
      <c r="Q26" s="65"/>
      <c r="R26" s="65"/>
      <c r="S26" s="62">
        <v>0</v>
      </c>
      <c r="T26" s="111">
        <v>0</v>
      </c>
      <c r="U26" s="8"/>
    </row>
    <row r="27" spans="1:21" ht="12.75" customHeight="1">
      <c r="A27" s="174"/>
      <c r="B27" s="121"/>
      <c r="C27" s="124"/>
      <c r="D27" s="171"/>
      <c r="E27" s="130"/>
      <c r="F27" s="25" t="s">
        <v>92</v>
      </c>
      <c r="G27" s="62">
        <f t="shared" ref="G27:G29" si="10">H27+J27</f>
        <v>0</v>
      </c>
      <c r="H27" s="62"/>
      <c r="I27" s="62"/>
      <c r="J27" s="62"/>
      <c r="K27" s="61">
        <f t="shared" ref="K27:K29" si="11">L27+N27</f>
        <v>0</v>
      </c>
      <c r="L27" s="62"/>
      <c r="M27" s="62"/>
      <c r="N27" s="62"/>
      <c r="O27" s="61">
        <f t="shared" ref="O27:O29" si="12">P27+R27</f>
        <v>0</v>
      </c>
      <c r="P27" s="62"/>
      <c r="Q27" s="62"/>
      <c r="R27" s="62"/>
      <c r="S27" s="62"/>
      <c r="T27" s="111"/>
      <c r="U27" s="8"/>
    </row>
    <row r="28" spans="1:21" ht="12.75" customHeight="1">
      <c r="A28" s="174"/>
      <c r="B28" s="121"/>
      <c r="C28" s="124"/>
      <c r="D28" s="171"/>
      <c r="E28" s="130"/>
      <c r="F28" s="25" t="s">
        <v>18</v>
      </c>
      <c r="G28" s="62">
        <f t="shared" si="10"/>
        <v>0</v>
      </c>
      <c r="H28" s="62"/>
      <c r="I28" s="62"/>
      <c r="J28" s="62"/>
      <c r="K28" s="64">
        <f t="shared" si="11"/>
        <v>0</v>
      </c>
      <c r="L28" s="63"/>
      <c r="M28" s="63"/>
      <c r="N28" s="63"/>
      <c r="O28" s="61">
        <f t="shared" si="12"/>
        <v>0</v>
      </c>
      <c r="P28" s="62"/>
      <c r="Q28" s="62"/>
      <c r="R28" s="62"/>
      <c r="S28" s="62"/>
      <c r="T28" s="111"/>
      <c r="U28" s="8"/>
    </row>
    <row r="29" spans="1:21" ht="12.75" customHeight="1">
      <c r="A29" s="174"/>
      <c r="B29" s="121"/>
      <c r="C29" s="124"/>
      <c r="D29" s="171"/>
      <c r="E29" s="130"/>
      <c r="F29" s="12" t="s">
        <v>75</v>
      </c>
      <c r="G29" s="62">
        <f t="shared" si="10"/>
        <v>0</v>
      </c>
      <c r="H29" s="62"/>
      <c r="I29" s="62"/>
      <c r="J29" s="62">
        <v>0</v>
      </c>
      <c r="K29" s="61">
        <f t="shared" si="11"/>
        <v>0</v>
      </c>
      <c r="L29" s="62"/>
      <c r="M29" s="62"/>
      <c r="N29" s="62">
        <v>0</v>
      </c>
      <c r="O29" s="61">
        <f t="shared" si="12"/>
        <v>0</v>
      </c>
      <c r="P29" s="62"/>
      <c r="Q29" s="62"/>
      <c r="R29" s="62"/>
      <c r="S29" s="62"/>
      <c r="T29" s="111"/>
      <c r="U29" s="8"/>
    </row>
    <row r="30" spans="1:21" ht="12.75" customHeight="1">
      <c r="A30" s="167"/>
      <c r="B30" s="122"/>
      <c r="C30" s="125"/>
      <c r="D30" s="134"/>
      <c r="E30" s="131"/>
      <c r="F30" s="10" t="s">
        <v>19</v>
      </c>
      <c r="G30" s="62">
        <f t="shared" ref="G30:J30" si="13">SUM(G26:G29)</f>
        <v>200</v>
      </c>
      <c r="H30" s="62">
        <f t="shared" si="13"/>
        <v>0</v>
      </c>
      <c r="I30" s="62">
        <f t="shared" si="13"/>
        <v>0</v>
      </c>
      <c r="J30" s="62">
        <f t="shared" si="13"/>
        <v>200</v>
      </c>
      <c r="K30" s="62">
        <f t="shared" ref="K30:N30" si="14">SUM(K26:K29)</f>
        <v>33.200000000000003</v>
      </c>
      <c r="L30" s="62">
        <f t="shared" si="14"/>
        <v>0</v>
      </c>
      <c r="M30" s="62">
        <f t="shared" si="14"/>
        <v>0</v>
      </c>
      <c r="N30" s="62">
        <f t="shared" si="14"/>
        <v>33.200000000000003</v>
      </c>
      <c r="O30" s="62">
        <f t="shared" ref="O30:T30" si="15">SUM(O26:O29)</f>
        <v>0</v>
      </c>
      <c r="P30" s="62">
        <f t="shared" si="15"/>
        <v>0</v>
      </c>
      <c r="Q30" s="62">
        <f t="shared" si="15"/>
        <v>0</v>
      </c>
      <c r="R30" s="62">
        <f t="shared" si="15"/>
        <v>0</v>
      </c>
      <c r="S30" s="62">
        <f t="shared" si="15"/>
        <v>0</v>
      </c>
      <c r="T30" s="103">
        <f t="shared" si="15"/>
        <v>0</v>
      </c>
      <c r="U30" s="8"/>
    </row>
    <row r="31" spans="1:21" ht="13.5" customHeight="1">
      <c r="A31" s="173" t="s">
        <v>14</v>
      </c>
      <c r="B31" s="120" t="s">
        <v>14</v>
      </c>
      <c r="C31" s="123" t="s">
        <v>27</v>
      </c>
      <c r="D31" s="126" t="s">
        <v>78</v>
      </c>
      <c r="E31" s="130" t="s">
        <v>17</v>
      </c>
      <c r="F31" s="25" t="s">
        <v>92</v>
      </c>
      <c r="G31" s="62">
        <f>H31+J31</f>
        <v>0</v>
      </c>
      <c r="H31" s="62"/>
      <c r="I31" s="62"/>
      <c r="J31" s="62"/>
      <c r="K31" s="61">
        <f>L31+N31</f>
        <v>0</v>
      </c>
      <c r="L31" s="62"/>
      <c r="M31" s="62"/>
      <c r="N31" s="62"/>
      <c r="O31" s="61">
        <f>P31+R31</f>
        <v>0</v>
      </c>
      <c r="P31" s="62"/>
      <c r="Q31" s="62"/>
      <c r="R31" s="62"/>
      <c r="S31" s="62"/>
      <c r="T31" s="111"/>
      <c r="U31" s="8"/>
    </row>
    <row r="32" spans="1:21" ht="13.5" customHeight="1">
      <c r="A32" s="174"/>
      <c r="B32" s="121"/>
      <c r="C32" s="124"/>
      <c r="D32" s="127"/>
      <c r="E32" s="130"/>
      <c r="F32" s="41" t="s">
        <v>75</v>
      </c>
      <c r="G32" s="62">
        <f>H32+J32</f>
        <v>14.7</v>
      </c>
      <c r="H32" s="62"/>
      <c r="I32" s="62"/>
      <c r="J32" s="62">
        <v>14.7</v>
      </c>
      <c r="K32" s="61">
        <f t="shared" ref="K32" si="16">L32+N32</f>
        <v>2.8</v>
      </c>
      <c r="L32" s="62"/>
      <c r="M32" s="62"/>
      <c r="N32" s="62">
        <v>2.8</v>
      </c>
      <c r="O32" s="61">
        <f>P32+R32</f>
        <v>0</v>
      </c>
      <c r="P32" s="62"/>
      <c r="Q32" s="62"/>
      <c r="R32" s="62"/>
      <c r="S32" s="62">
        <v>0</v>
      </c>
      <c r="T32" s="111">
        <v>0</v>
      </c>
      <c r="U32" s="8"/>
    </row>
    <row r="33" spans="1:21" ht="13.5" customHeight="1">
      <c r="A33" s="167"/>
      <c r="B33" s="122"/>
      <c r="C33" s="125"/>
      <c r="D33" s="128"/>
      <c r="E33" s="131"/>
      <c r="F33" s="10" t="s">
        <v>19</v>
      </c>
      <c r="G33" s="62">
        <f t="shared" ref="G33:T33" si="17">SUM(G31:G32)</f>
        <v>14.7</v>
      </c>
      <c r="H33" s="61">
        <f t="shared" si="17"/>
        <v>0</v>
      </c>
      <c r="I33" s="61">
        <f t="shared" si="17"/>
        <v>0</v>
      </c>
      <c r="J33" s="61">
        <f t="shared" si="17"/>
        <v>14.7</v>
      </c>
      <c r="K33" s="61">
        <f t="shared" si="17"/>
        <v>2.8</v>
      </c>
      <c r="L33" s="61">
        <f t="shared" si="17"/>
        <v>0</v>
      </c>
      <c r="M33" s="61">
        <f t="shared" si="17"/>
        <v>0</v>
      </c>
      <c r="N33" s="61">
        <f t="shared" si="17"/>
        <v>2.8</v>
      </c>
      <c r="O33" s="61">
        <f t="shared" si="17"/>
        <v>0</v>
      </c>
      <c r="P33" s="61">
        <f t="shared" si="17"/>
        <v>0</v>
      </c>
      <c r="Q33" s="61">
        <f t="shared" si="17"/>
        <v>0</v>
      </c>
      <c r="R33" s="61">
        <f t="shared" si="17"/>
        <v>0</v>
      </c>
      <c r="S33" s="61">
        <f t="shared" si="17"/>
        <v>0</v>
      </c>
      <c r="T33" s="102">
        <f t="shared" si="17"/>
        <v>0</v>
      </c>
      <c r="U33" s="8"/>
    </row>
    <row r="34" spans="1:21" ht="13.5" customHeight="1">
      <c r="A34" s="173" t="s">
        <v>14</v>
      </c>
      <c r="B34" s="120" t="s">
        <v>14</v>
      </c>
      <c r="C34" s="123" t="s">
        <v>29</v>
      </c>
      <c r="D34" s="126" t="s">
        <v>79</v>
      </c>
      <c r="E34" s="129" t="s">
        <v>17</v>
      </c>
      <c r="F34" s="41" t="s">
        <v>75</v>
      </c>
      <c r="G34" s="62">
        <f>H34+J34</f>
        <v>0</v>
      </c>
      <c r="H34" s="61"/>
      <c r="I34" s="61"/>
      <c r="J34" s="61">
        <v>0</v>
      </c>
      <c r="K34" s="61">
        <f>L34+N34</f>
        <v>0</v>
      </c>
      <c r="L34" s="61"/>
      <c r="M34" s="61"/>
      <c r="N34" s="61"/>
      <c r="O34" s="61">
        <f>P34+R34</f>
        <v>0</v>
      </c>
      <c r="P34" s="61"/>
      <c r="Q34" s="61"/>
      <c r="R34" s="61"/>
      <c r="S34" s="61">
        <v>15</v>
      </c>
      <c r="T34" s="102">
        <v>15</v>
      </c>
      <c r="U34" s="8"/>
    </row>
    <row r="35" spans="1:21" ht="13.5" customHeight="1">
      <c r="A35" s="174"/>
      <c r="B35" s="121"/>
      <c r="C35" s="124"/>
      <c r="D35" s="127"/>
      <c r="E35" s="130"/>
      <c r="F35" s="25" t="s">
        <v>92</v>
      </c>
      <c r="G35" s="62">
        <f>H35+J35</f>
        <v>0</v>
      </c>
      <c r="H35" s="61"/>
      <c r="I35" s="61"/>
      <c r="J35" s="61">
        <v>0</v>
      </c>
      <c r="K35" s="61">
        <f>L35+N35</f>
        <v>0</v>
      </c>
      <c r="L35" s="61"/>
      <c r="M35" s="61"/>
      <c r="N35" s="61"/>
      <c r="O35" s="61">
        <f>P35+R35</f>
        <v>0</v>
      </c>
      <c r="P35" s="61"/>
      <c r="Q35" s="61"/>
      <c r="R35" s="61"/>
      <c r="S35" s="61"/>
      <c r="T35" s="102"/>
      <c r="U35" s="8"/>
    </row>
    <row r="36" spans="1:21" ht="13.5" customHeight="1">
      <c r="A36" s="174"/>
      <c r="B36" s="121"/>
      <c r="C36" s="124"/>
      <c r="D36" s="127"/>
      <c r="E36" s="130"/>
      <c r="F36" s="88" t="s">
        <v>72</v>
      </c>
      <c r="G36" s="62">
        <f>H36+J36</f>
        <v>0</v>
      </c>
      <c r="H36" s="61"/>
      <c r="I36" s="61"/>
      <c r="J36" s="61"/>
      <c r="K36" s="61">
        <f>L36+N36</f>
        <v>0</v>
      </c>
      <c r="L36" s="61"/>
      <c r="M36" s="61"/>
      <c r="N36" s="61"/>
      <c r="O36" s="61">
        <f>P36+R36</f>
        <v>0</v>
      </c>
      <c r="P36" s="61"/>
      <c r="Q36" s="61"/>
      <c r="R36" s="61"/>
      <c r="S36" s="61"/>
      <c r="T36" s="102"/>
      <c r="U36" s="8"/>
    </row>
    <row r="37" spans="1:21" ht="13.5" customHeight="1">
      <c r="A37" s="174"/>
      <c r="B37" s="121"/>
      <c r="C37" s="125"/>
      <c r="D37" s="128"/>
      <c r="E37" s="131"/>
      <c r="F37" s="10" t="s">
        <v>19</v>
      </c>
      <c r="G37" s="62">
        <f t="shared" ref="G37:J37" si="18">SUM(G34:G36)</f>
        <v>0</v>
      </c>
      <c r="H37" s="62">
        <f t="shared" si="18"/>
        <v>0</v>
      </c>
      <c r="I37" s="62">
        <f t="shared" si="18"/>
        <v>0</v>
      </c>
      <c r="J37" s="62">
        <f t="shared" si="18"/>
        <v>0</v>
      </c>
      <c r="K37" s="62">
        <f t="shared" ref="K37:T37" si="19">SUM(K34:K36)</f>
        <v>0</v>
      </c>
      <c r="L37" s="62">
        <f t="shared" si="19"/>
        <v>0</v>
      </c>
      <c r="M37" s="62">
        <f t="shared" si="19"/>
        <v>0</v>
      </c>
      <c r="N37" s="62">
        <f t="shared" si="19"/>
        <v>0</v>
      </c>
      <c r="O37" s="62">
        <f t="shared" si="19"/>
        <v>0</v>
      </c>
      <c r="P37" s="62">
        <f t="shared" si="19"/>
        <v>0</v>
      </c>
      <c r="Q37" s="62">
        <f t="shared" si="19"/>
        <v>0</v>
      </c>
      <c r="R37" s="62">
        <f t="shared" si="19"/>
        <v>0</v>
      </c>
      <c r="S37" s="62">
        <f t="shared" si="19"/>
        <v>15</v>
      </c>
      <c r="T37" s="103">
        <f t="shared" si="19"/>
        <v>15</v>
      </c>
      <c r="U37" s="8"/>
    </row>
    <row r="38" spans="1:21" ht="13.5" customHeight="1">
      <c r="A38" s="173" t="s">
        <v>14</v>
      </c>
      <c r="B38" s="120" t="s">
        <v>14</v>
      </c>
      <c r="C38" s="123" t="s">
        <v>98</v>
      </c>
      <c r="D38" s="126" t="s">
        <v>99</v>
      </c>
      <c r="E38" s="129" t="s">
        <v>17</v>
      </c>
      <c r="F38" s="41" t="s">
        <v>75</v>
      </c>
      <c r="G38" s="63">
        <f>H38+J38</f>
        <v>0</v>
      </c>
      <c r="H38" s="64"/>
      <c r="I38" s="64"/>
      <c r="J38" s="64">
        <v>0</v>
      </c>
      <c r="K38" s="61">
        <f>L38+N38</f>
        <v>13.6</v>
      </c>
      <c r="L38" s="61"/>
      <c r="M38" s="61"/>
      <c r="N38" s="61">
        <v>13.6</v>
      </c>
      <c r="O38" s="61">
        <f>P38+R38</f>
        <v>0</v>
      </c>
      <c r="P38" s="61"/>
      <c r="Q38" s="61"/>
      <c r="R38" s="61">
        <v>0</v>
      </c>
      <c r="S38" s="61">
        <v>10.7</v>
      </c>
      <c r="T38" s="102"/>
      <c r="U38" s="8"/>
    </row>
    <row r="39" spans="1:21" ht="13.5" customHeight="1">
      <c r="A39" s="174"/>
      <c r="B39" s="121"/>
      <c r="C39" s="124"/>
      <c r="D39" s="127"/>
      <c r="E39" s="130"/>
      <c r="F39" s="25" t="s">
        <v>92</v>
      </c>
      <c r="G39" s="63">
        <f>H39+J39</f>
        <v>0</v>
      </c>
      <c r="H39" s="64"/>
      <c r="I39" s="64"/>
      <c r="J39" s="64">
        <v>0</v>
      </c>
      <c r="K39" s="61">
        <f>L39+N39</f>
        <v>54.4</v>
      </c>
      <c r="L39" s="61"/>
      <c r="M39" s="61"/>
      <c r="N39" s="61">
        <v>54.4</v>
      </c>
      <c r="O39" s="61">
        <f>P39+R39</f>
        <v>0</v>
      </c>
      <c r="P39" s="61"/>
      <c r="Q39" s="61"/>
      <c r="R39" s="61">
        <v>0</v>
      </c>
      <c r="S39" s="61">
        <v>42.6</v>
      </c>
      <c r="T39" s="102"/>
      <c r="U39" s="8"/>
    </row>
    <row r="40" spans="1:21" ht="13.5" customHeight="1">
      <c r="A40" s="174"/>
      <c r="B40" s="121"/>
      <c r="C40" s="124"/>
      <c r="D40" s="127"/>
      <c r="E40" s="130"/>
      <c r="F40" s="88" t="s">
        <v>72</v>
      </c>
      <c r="G40" s="63">
        <f>H40+J40</f>
        <v>0</v>
      </c>
      <c r="H40" s="64"/>
      <c r="I40" s="64"/>
      <c r="J40" s="64"/>
      <c r="K40" s="61">
        <f>L40+N40</f>
        <v>0</v>
      </c>
      <c r="L40" s="61"/>
      <c r="M40" s="61"/>
      <c r="N40" s="61"/>
      <c r="O40" s="61">
        <f>P40+R40</f>
        <v>0</v>
      </c>
      <c r="P40" s="61"/>
      <c r="Q40" s="61"/>
      <c r="R40" s="61"/>
      <c r="S40" s="61"/>
      <c r="T40" s="102"/>
      <c r="U40" s="8"/>
    </row>
    <row r="41" spans="1:21" ht="13.5" customHeight="1">
      <c r="A41" s="167"/>
      <c r="B41" s="122"/>
      <c r="C41" s="125"/>
      <c r="D41" s="128"/>
      <c r="E41" s="131"/>
      <c r="F41" s="10" t="s">
        <v>19</v>
      </c>
      <c r="G41" s="63">
        <f t="shared" ref="G41:T41" si="20">SUM(G38:G40)</f>
        <v>0</v>
      </c>
      <c r="H41" s="63">
        <f t="shared" si="20"/>
        <v>0</v>
      </c>
      <c r="I41" s="63">
        <f t="shared" si="20"/>
        <v>0</v>
      </c>
      <c r="J41" s="63">
        <f t="shared" si="20"/>
        <v>0</v>
      </c>
      <c r="K41" s="62">
        <f t="shared" si="20"/>
        <v>68</v>
      </c>
      <c r="L41" s="62">
        <f t="shared" si="20"/>
        <v>0</v>
      </c>
      <c r="M41" s="62">
        <f t="shared" si="20"/>
        <v>0</v>
      </c>
      <c r="N41" s="62">
        <f t="shared" si="20"/>
        <v>68</v>
      </c>
      <c r="O41" s="62">
        <f t="shared" si="20"/>
        <v>0</v>
      </c>
      <c r="P41" s="62">
        <f t="shared" si="20"/>
        <v>0</v>
      </c>
      <c r="Q41" s="62">
        <f t="shared" si="20"/>
        <v>0</v>
      </c>
      <c r="R41" s="62">
        <f t="shared" si="20"/>
        <v>0</v>
      </c>
      <c r="S41" s="62">
        <f t="shared" si="20"/>
        <v>53.3</v>
      </c>
      <c r="T41" s="103">
        <f t="shared" si="20"/>
        <v>0</v>
      </c>
      <c r="U41" s="8"/>
    </row>
    <row r="42" spans="1:21" ht="13.5" customHeight="1">
      <c r="A42" s="173" t="s">
        <v>14</v>
      </c>
      <c r="B42" s="120" t="s">
        <v>14</v>
      </c>
      <c r="C42" s="123" t="s">
        <v>100</v>
      </c>
      <c r="D42" s="126" t="s">
        <v>101</v>
      </c>
      <c r="E42" s="129" t="s">
        <v>17</v>
      </c>
      <c r="F42" s="41" t="s">
        <v>75</v>
      </c>
      <c r="G42" s="63">
        <f>H42+J42</f>
        <v>0</v>
      </c>
      <c r="H42" s="64"/>
      <c r="I42" s="64"/>
      <c r="J42" s="64">
        <v>0</v>
      </c>
      <c r="K42" s="61">
        <f>L42+N42</f>
        <v>10</v>
      </c>
      <c r="L42" s="61"/>
      <c r="M42" s="61"/>
      <c r="N42" s="61">
        <v>10</v>
      </c>
      <c r="O42" s="61">
        <f>P42+R42</f>
        <v>0</v>
      </c>
      <c r="P42" s="61"/>
      <c r="Q42" s="61"/>
      <c r="R42" s="61"/>
      <c r="S42" s="61">
        <v>18.600000000000001</v>
      </c>
      <c r="T42" s="102"/>
      <c r="U42" s="8"/>
    </row>
    <row r="43" spans="1:21" ht="13.5" customHeight="1">
      <c r="A43" s="174"/>
      <c r="B43" s="121"/>
      <c r="C43" s="124"/>
      <c r="D43" s="127"/>
      <c r="E43" s="130"/>
      <c r="F43" s="25" t="s">
        <v>92</v>
      </c>
      <c r="G43" s="63">
        <f>H43+J43</f>
        <v>0</v>
      </c>
      <c r="H43" s="64"/>
      <c r="I43" s="64"/>
      <c r="J43" s="64">
        <v>0</v>
      </c>
      <c r="K43" s="61">
        <f>L43+N43</f>
        <v>40</v>
      </c>
      <c r="L43" s="61"/>
      <c r="M43" s="61"/>
      <c r="N43" s="61">
        <v>40</v>
      </c>
      <c r="O43" s="61">
        <f>P43+R43</f>
        <v>0</v>
      </c>
      <c r="P43" s="61"/>
      <c r="Q43" s="61"/>
      <c r="R43" s="61"/>
      <c r="S43" s="61">
        <v>74.2</v>
      </c>
      <c r="T43" s="102"/>
      <c r="U43" s="8"/>
    </row>
    <row r="44" spans="1:21" ht="13.5" customHeight="1">
      <c r="A44" s="174"/>
      <c r="B44" s="121"/>
      <c r="C44" s="124"/>
      <c r="D44" s="127"/>
      <c r="E44" s="130"/>
      <c r="F44" s="88" t="s">
        <v>72</v>
      </c>
      <c r="G44" s="63">
        <f>H44+J44</f>
        <v>0</v>
      </c>
      <c r="H44" s="64"/>
      <c r="I44" s="64"/>
      <c r="J44" s="64"/>
      <c r="K44" s="61">
        <f>L44+N44</f>
        <v>0</v>
      </c>
      <c r="L44" s="61"/>
      <c r="M44" s="61"/>
      <c r="N44" s="61"/>
      <c r="O44" s="61">
        <f>P44+R44</f>
        <v>0</v>
      </c>
      <c r="P44" s="61"/>
      <c r="Q44" s="61"/>
      <c r="R44" s="61"/>
      <c r="S44" s="61"/>
      <c r="T44" s="102"/>
      <c r="U44" s="8"/>
    </row>
    <row r="45" spans="1:21" ht="13.5" customHeight="1">
      <c r="A45" s="167"/>
      <c r="B45" s="122"/>
      <c r="C45" s="125"/>
      <c r="D45" s="128"/>
      <c r="E45" s="131"/>
      <c r="F45" s="10" t="s">
        <v>19</v>
      </c>
      <c r="G45" s="63">
        <f t="shared" ref="G45:T45" si="21">SUM(G42:G44)</f>
        <v>0</v>
      </c>
      <c r="H45" s="63">
        <f t="shared" si="21"/>
        <v>0</v>
      </c>
      <c r="I45" s="63">
        <f t="shared" si="21"/>
        <v>0</v>
      </c>
      <c r="J45" s="63">
        <f t="shared" si="21"/>
        <v>0</v>
      </c>
      <c r="K45" s="62">
        <f t="shared" si="21"/>
        <v>50</v>
      </c>
      <c r="L45" s="62">
        <f t="shared" si="21"/>
        <v>0</v>
      </c>
      <c r="M45" s="62">
        <f t="shared" si="21"/>
        <v>0</v>
      </c>
      <c r="N45" s="62">
        <f t="shared" si="21"/>
        <v>50</v>
      </c>
      <c r="O45" s="62">
        <f t="shared" si="21"/>
        <v>0</v>
      </c>
      <c r="P45" s="62">
        <f t="shared" si="21"/>
        <v>0</v>
      </c>
      <c r="Q45" s="62">
        <f t="shared" si="21"/>
        <v>0</v>
      </c>
      <c r="R45" s="62">
        <f t="shared" si="21"/>
        <v>0</v>
      </c>
      <c r="S45" s="62">
        <f t="shared" si="21"/>
        <v>92.800000000000011</v>
      </c>
      <c r="T45" s="103">
        <f t="shared" si="21"/>
        <v>0</v>
      </c>
      <c r="U45" s="8"/>
    </row>
    <row r="46" spans="1:21" ht="13.5" customHeight="1">
      <c r="A46" s="173" t="s">
        <v>14</v>
      </c>
      <c r="B46" s="120" t="s">
        <v>14</v>
      </c>
      <c r="C46" s="123" t="s">
        <v>102</v>
      </c>
      <c r="D46" s="126" t="s">
        <v>105</v>
      </c>
      <c r="E46" s="129" t="s">
        <v>17</v>
      </c>
      <c r="F46" s="41" t="s">
        <v>75</v>
      </c>
      <c r="G46" s="63">
        <f>H46+J46</f>
        <v>0</v>
      </c>
      <c r="H46" s="64"/>
      <c r="I46" s="64"/>
      <c r="J46" s="64">
        <v>0</v>
      </c>
      <c r="K46" s="61">
        <f>L46+N46</f>
        <v>3.4</v>
      </c>
      <c r="L46" s="61"/>
      <c r="M46" s="61"/>
      <c r="N46" s="61">
        <v>3.4</v>
      </c>
      <c r="O46" s="61">
        <f>P46+R46</f>
        <v>0</v>
      </c>
      <c r="P46" s="61"/>
      <c r="Q46" s="61"/>
      <c r="R46" s="61"/>
      <c r="S46" s="61">
        <v>31.8</v>
      </c>
      <c r="T46" s="102"/>
      <c r="U46" s="8"/>
    </row>
    <row r="47" spans="1:21" ht="13.5" customHeight="1">
      <c r="A47" s="174"/>
      <c r="B47" s="121"/>
      <c r="C47" s="124"/>
      <c r="D47" s="127"/>
      <c r="E47" s="130"/>
      <c r="F47" s="25" t="s">
        <v>92</v>
      </c>
      <c r="G47" s="63">
        <f>H47+J47</f>
        <v>0</v>
      </c>
      <c r="H47" s="64"/>
      <c r="I47" s="64"/>
      <c r="J47" s="64">
        <v>0</v>
      </c>
      <c r="K47" s="61">
        <f>L47+N47</f>
        <v>13.6</v>
      </c>
      <c r="L47" s="61"/>
      <c r="M47" s="61"/>
      <c r="N47" s="61">
        <v>13.6</v>
      </c>
      <c r="O47" s="61">
        <f>P47+R47</f>
        <v>0</v>
      </c>
      <c r="P47" s="61"/>
      <c r="Q47" s="61"/>
      <c r="R47" s="61"/>
      <c r="S47" s="61">
        <v>127.3</v>
      </c>
      <c r="T47" s="102"/>
      <c r="U47" s="8"/>
    </row>
    <row r="48" spans="1:21" ht="13.5" customHeight="1">
      <c r="A48" s="174"/>
      <c r="B48" s="121"/>
      <c r="C48" s="124"/>
      <c r="D48" s="127"/>
      <c r="E48" s="130"/>
      <c r="F48" s="88" t="s">
        <v>72</v>
      </c>
      <c r="G48" s="63">
        <f>H48+J48</f>
        <v>0</v>
      </c>
      <c r="H48" s="64"/>
      <c r="I48" s="64"/>
      <c r="J48" s="64"/>
      <c r="K48" s="61">
        <f>L48+N48</f>
        <v>0</v>
      </c>
      <c r="L48" s="61"/>
      <c r="M48" s="61"/>
      <c r="N48" s="61"/>
      <c r="O48" s="61">
        <f>P48+R48</f>
        <v>0</v>
      </c>
      <c r="P48" s="61"/>
      <c r="Q48" s="61"/>
      <c r="R48" s="61"/>
      <c r="S48" s="61"/>
      <c r="T48" s="102"/>
      <c r="U48" s="8"/>
    </row>
    <row r="49" spans="1:21" ht="13.5" customHeight="1">
      <c r="A49" s="167"/>
      <c r="B49" s="122"/>
      <c r="C49" s="125"/>
      <c r="D49" s="128"/>
      <c r="E49" s="131"/>
      <c r="F49" s="10" t="s">
        <v>19</v>
      </c>
      <c r="G49" s="63">
        <f t="shared" ref="G49:T49" si="22">SUM(G46:G48)</f>
        <v>0</v>
      </c>
      <c r="H49" s="63">
        <f t="shared" si="22"/>
        <v>0</v>
      </c>
      <c r="I49" s="63">
        <f t="shared" si="22"/>
        <v>0</v>
      </c>
      <c r="J49" s="63">
        <f t="shared" si="22"/>
        <v>0</v>
      </c>
      <c r="K49" s="62">
        <f t="shared" si="22"/>
        <v>17</v>
      </c>
      <c r="L49" s="62">
        <f t="shared" si="22"/>
        <v>0</v>
      </c>
      <c r="M49" s="62">
        <f t="shared" si="22"/>
        <v>0</v>
      </c>
      <c r="N49" s="62">
        <f t="shared" si="22"/>
        <v>17</v>
      </c>
      <c r="O49" s="62">
        <f t="shared" si="22"/>
        <v>0</v>
      </c>
      <c r="P49" s="62">
        <f t="shared" si="22"/>
        <v>0</v>
      </c>
      <c r="Q49" s="62">
        <f t="shared" si="22"/>
        <v>0</v>
      </c>
      <c r="R49" s="62">
        <f t="shared" si="22"/>
        <v>0</v>
      </c>
      <c r="S49" s="62">
        <f t="shared" si="22"/>
        <v>159.1</v>
      </c>
      <c r="T49" s="103">
        <f t="shared" si="22"/>
        <v>0</v>
      </c>
      <c r="U49" s="8"/>
    </row>
    <row r="50" spans="1:21" ht="12.75" customHeight="1">
      <c r="A50" s="173" t="s">
        <v>14</v>
      </c>
      <c r="B50" s="120" t="s">
        <v>14</v>
      </c>
      <c r="C50" s="123" t="s">
        <v>103</v>
      </c>
      <c r="D50" s="126" t="s">
        <v>106</v>
      </c>
      <c r="E50" s="129" t="s">
        <v>17</v>
      </c>
      <c r="F50" s="41" t="s">
        <v>75</v>
      </c>
      <c r="G50" s="63">
        <f>H50+J50</f>
        <v>0</v>
      </c>
      <c r="H50" s="64"/>
      <c r="I50" s="64"/>
      <c r="J50" s="64">
        <v>0</v>
      </c>
      <c r="K50" s="61">
        <f>L50+N50</f>
        <v>40</v>
      </c>
      <c r="L50" s="61"/>
      <c r="M50" s="61"/>
      <c r="N50" s="61">
        <v>40</v>
      </c>
      <c r="O50" s="61">
        <f>P50+R50</f>
        <v>0</v>
      </c>
      <c r="P50" s="61"/>
      <c r="Q50" s="61"/>
      <c r="R50" s="61"/>
      <c r="S50" s="61">
        <v>7.1</v>
      </c>
      <c r="T50" s="102"/>
      <c r="U50" s="8"/>
    </row>
    <row r="51" spans="1:21" ht="12.75" customHeight="1">
      <c r="A51" s="174"/>
      <c r="B51" s="121"/>
      <c r="C51" s="124"/>
      <c r="D51" s="127"/>
      <c r="E51" s="130"/>
      <c r="F51" s="25" t="s">
        <v>92</v>
      </c>
      <c r="G51" s="63">
        <f>H51+J51</f>
        <v>0</v>
      </c>
      <c r="H51" s="64"/>
      <c r="I51" s="64"/>
      <c r="J51" s="64">
        <v>0</v>
      </c>
      <c r="K51" s="61">
        <f>L51+N51</f>
        <v>160</v>
      </c>
      <c r="L51" s="61"/>
      <c r="M51" s="61"/>
      <c r="N51" s="61">
        <v>160</v>
      </c>
      <c r="O51" s="61">
        <f>P51+R51</f>
        <v>0</v>
      </c>
      <c r="P51" s="61"/>
      <c r="Q51" s="61"/>
      <c r="R51" s="61"/>
      <c r="S51" s="61">
        <v>28</v>
      </c>
      <c r="T51" s="102"/>
      <c r="U51" s="8"/>
    </row>
    <row r="52" spans="1:21" ht="12.75" customHeight="1">
      <c r="A52" s="167"/>
      <c r="B52" s="122"/>
      <c r="C52" s="125"/>
      <c r="D52" s="128"/>
      <c r="E52" s="131"/>
      <c r="F52" s="10" t="s">
        <v>19</v>
      </c>
      <c r="G52" s="63">
        <f t="shared" ref="G52:T52" si="23">SUM(G50:G51)</f>
        <v>0</v>
      </c>
      <c r="H52" s="63">
        <f t="shared" si="23"/>
        <v>0</v>
      </c>
      <c r="I52" s="63">
        <f t="shared" si="23"/>
        <v>0</v>
      </c>
      <c r="J52" s="63">
        <f t="shared" si="23"/>
        <v>0</v>
      </c>
      <c r="K52" s="62">
        <f t="shared" si="23"/>
        <v>200</v>
      </c>
      <c r="L52" s="62">
        <f t="shared" si="23"/>
        <v>0</v>
      </c>
      <c r="M52" s="62">
        <f t="shared" si="23"/>
        <v>0</v>
      </c>
      <c r="N52" s="62">
        <f t="shared" si="23"/>
        <v>200</v>
      </c>
      <c r="O52" s="62">
        <f t="shared" si="23"/>
        <v>0</v>
      </c>
      <c r="P52" s="62">
        <f t="shared" si="23"/>
        <v>0</v>
      </c>
      <c r="Q52" s="62">
        <f t="shared" si="23"/>
        <v>0</v>
      </c>
      <c r="R52" s="62">
        <f t="shared" si="23"/>
        <v>0</v>
      </c>
      <c r="S52" s="62">
        <f t="shared" si="23"/>
        <v>35.1</v>
      </c>
      <c r="T52" s="103">
        <f t="shared" si="23"/>
        <v>0</v>
      </c>
      <c r="U52" s="8"/>
    </row>
    <row r="53" spans="1:21" ht="13.5" customHeight="1">
      <c r="A53" s="173" t="s">
        <v>14</v>
      </c>
      <c r="B53" s="120" t="s">
        <v>14</v>
      </c>
      <c r="C53" s="123" t="s">
        <v>104</v>
      </c>
      <c r="D53" s="126" t="s">
        <v>107</v>
      </c>
      <c r="E53" s="129" t="s">
        <v>17</v>
      </c>
      <c r="F53" s="41" t="s">
        <v>75</v>
      </c>
      <c r="G53" s="63">
        <f>H53+J53</f>
        <v>0</v>
      </c>
      <c r="H53" s="64"/>
      <c r="I53" s="64"/>
      <c r="J53" s="64">
        <v>0</v>
      </c>
      <c r="K53" s="61">
        <f>L53+N53</f>
        <v>6</v>
      </c>
      <c r="L53" s="61"/>
      <c r="M53" s="61"/>
      <c r="N53" s="61">
        <v>6</v>
      </c>
      <c r="O53" s="61">
        <f>P53+R53</f>
        <v>0</v>
      </c>
      <c r="P53" s="61"/>
      <c r="Q53" s="61"/>
      <c r="R53" s="61"/>
      <c r="S53" s="61">
        <v>0.8</v>
      </c>
      <c r="T53" s="102"/>
      <c r="U53" s="8"/>
    </row>
    <row r="54" spans="1:21" ht="13.5" customHeight="1">
      <c r="A54" s="174"/>
      <c r="B54" s="121"/>
      <c r="C54" s="124"/>
      <c r="D54" s="127"/>
      <c r="E54" s="130"/>
      <c r="F54" s="25" t="s">
        <v>92</v>
      </c>
      <c r="G54" s="63">
        <f>H54+J54</f>
        <v>0</v>
      </c>
      <c r="H54" s="64"/>
      <c r="I54" s="64"/>
      <c r="J54" s="64">
        <v>0</v>
      </c>
      <c r="K54" s="61">
        <f>L54+N54</f>
        <v>24</v>
      </c>
      <c r="L54" s="61"/>
      <c r="M54" s="61"/>
      <c r="N54" s="61">
        <v>24</v>
      </c>
      <c r="O54" s="61">
        <f>P54+R54</f>
        <v>0</v>
      </c>
      <c r="P54" s="61"/>
      <c r="Q54" s="61"/>
      <c r="R54" s="61"/>
      <c r="S54" s="61">
        <v>3.1</v>
      </c>
      <c r="T54" s="102"/>
      <c r="U54" s="8"/>
    </row>
    <row r="55" spans="1:21" ht="13.5" customHeight="1">
      <c r="A55" s="167"/>
      <c r="B55" s="122"/>
      <c r="C55" s="125"/>
      <c r="D55" s="128"/>
      <c r="E55" s="131"/>
      <c r="F55" s="10" t="s">
        <v>19</v>
      </c>
      <c r="G55" s="63">
        <f t="shared" ref="G55:T55" si="24">SUM(G53:G54)</f>
        <v>0</v>
      </c>
      <c r="H55" s="63">
        <f t="shared" si="24"/>
        <v>0</v>
      </c>
      <c r="I55" s="63">
        <f t="shared" si="24"/>
        <v>0</v>
      </c>
      <c r="J55" s="63">
        <f t="shared" si="24"/>
        <v>0</v>
      </c>
      <c r="K55" s="62">
        <f t="shared" si="24"/>
        <v>30</v>
      </c>
      <c r="L55" s="62">
        <f t="shared" si="24"/>
        <v>0</v>
      </c>
      <c r="M55" s="62">
        <f t="shared" si="24"/>
        <v>0</v>
      </c>
      <c r="N55" s="62">
        <f t="shared" si="24"/>
        <v>30</v>
      </c>
      <c r="O55" s="62">
        <f t="shared" si="24"/>
        <v>0</v>
      </c>
      <c r="P55" s="62">
        <f t="shared" si="24"/>
        <v>0</v>
      </c>
      <c r="Q55" s="62">
        <f t="shared" si="24"/>
        <v>0</v>
      </c>
      <c r="R55" s="62">
        <f t="shared" si="24"/>
        <v>0</v>
      </c>
      <c r="S55" s="62">
        <f t="shared" si="24"/>
        <v>3.9000000000000004</v>
      </c>
      <c r="T55" s="103">
        <f t="shared" si="24"/>
        <v>0</v>
      </c>
      <c r="U55" s="8"/>
    </row>
    <row r="56" spans="1:21" ht="13.5" thickBot="1">
      <c r="A56" s="13" t="s">
        <v>14</v>
      </c>
      <c r="B56" s="14" t="s">
        <v>14</v>
      </c>
      <c r="C56" s="144" t="s">
        <v>30</v>
      </c>
      <c r="D56" s="145"/>
      <c r="E56" s="145"/>
      <c r="F56" s="194"/>
      <c r="G56" s="66">
        <f t="shared" ref="G56:T56" si="25">G15+G19+G22+G25+G30+G33+G37+G41+G45+G49+G52+G55</f>
        <v>214.7</v>
      </c>
      <c r="H56" s="66">
        <f t="shared" si="25"/>
        <v>0</v>
      </c>
      <c r="I56" s="66">
        <f t="shared" si="25"/>
        <v>0</v>
      </c>
      <c r="J56" s="66">
        <f t="shared" si="25"/>
        <v>214.7</v>
      </c>
      <c r="K56" s="66">
        <f t="shared" si="25"/>
        <v>433.3</v>
      </c>
      <c r="L56" s="66">
        <f t="shared" si="25"/>
        <v>0</v>
      </c>
      <c r="M56" s="66">
        <f t="shared" si="25"/>
        <v>0</v>
      </c>
      <c r="N56" s="66">
        <f t="shared" si="25"/>
        <v>433.3</v>
      </c>
      <c r="O56" s="66">
        <f t="shared" si="25"/>
        <v>0</v>
      </c>
      <c r="P56" s="66">
        <f t="shared" si="25"/>
        <v>0</v>
      </c>
      <c r="Q56" s="66">
        <f t="shared" si="25"/>
        <v>0</v>
      </c>
      <c r="R56" s="66">
        <f t="shared" si="25"/>
        <v>0</v>
      </c>
      <c r="S56" s="66">
        <f t="shared" si="25"/>
        <v>809.19999999999993</v>
      </c>
      <c r="T56" s="66">
        <f t="shared" si="25"/>
        <v>474</v>
      </c>
      <c r="U56" s="8"/>
    </row>
    <row r="57" spans="1:21" ht="15" customHeight="1" thickBot="1">
      <c r="A57" s="6" t="s">
        <v>14</v>
      </c>
      <c r="B57" s="7" t="s">
        <v>20</v>
      </c>
      <c r="C57" s="142" t="s">
        <v>31</v>
      </c>
      <c r="D57" s="143"/>
      <c r="E57" s="143"/>
      <c r="F57" s="143"/>
      <c r="G57" s="143"/>
      <c r="H57" s="143"/>
      <c r="I57" s="143"/>
      <c r="J57" s="143"/>
      <c r="K57" s="143"/>
      <c r="L57" s="143"/>
      <c r="M57" s="143"/>
      <c r="N57" s="143"/>
      <c r="O57" s="143"/>
      <c r="P57" s="143"/>
      <c r="Q57" s="143"/>
      <c r="R57" s="143"/>
      <c r="S57" s="143"/>
      <c r="T57" s="195"/>
      <c r="U57" s="8"/>
    </row>
    <row r="58" spans="1:21" ht="13.5" customHeight="1">
      <c r="A58" s="173" t="s">
        <v>14</v>
      </c>
      <c r="B58" s="120" t="s">
        <v>20</v>
      </c>
      <c r="C58" s="123" t="s">
        <v>14</v>
      </c>
      <c r="D58" s="193" t="s">
        <v>32</v>
      </c>
      <c r="E58" s="141" t="s">
        <v>17</v>
      </c>
      <c r="F58" s="9" t="s">
        <v>18</v>
      </c>
      <c r="G58" s="61">
        <f>H58+J58</f>
        <v>0</v>
      </c>
      <c r="H58" s="62"/>
      <c r="I58" s="62"/>
      <c r="J58" s="62"/>
      <c r="K58" s="61">
        <f>L58+N58</f>
        <v>0</v>
      </c>
      <c r="L58" s="112"/>
      <c r="M58" s="112"/>
      <c r="N58" s="112"/>
      <c r="O58" s="61">
        <f>P58+R58</f>
        <v>0</v>
      </c>
      <c r="P58" s="62"/>
      <c r="Q58" s="62"/>
      <c r="R58" s="62"/>
      <c r="S58" s="112"/>
      <c r="T58" s="113"/>
      <c r="U58" s="8"/>
    </row>
    <row r="59" spans="1:21" ht="13.5" customHeight="1">
      <c r="A59" s="174"/>
      <c r="B59" s="121"/>
      <c r="C59" s="124"/>
      <c r="D59" s="171"/>
      <c r="E59" s="130"/>
      <c r="F59" s="9" t="s">
        <v>76</v>
      </c>
      <c r="G59" s="61">
        <f>H59+J59</f>
        <v>319.8</v>
      </c>
      <c r="H59" s="62">
        <v>158</v>
      </c>
      <c r="I59" s="62"/>
      <c r="J59" s="62">
        <v>161.80000000000001</v>
      </c>
      <c r="K59" s="61">
        <f>L59+N59</f>
        <v>334.5</v>
      </c>
      <c r="L59" s="62">
        <v>154.5</v>
      </c>
      <c r="M59" s="62"/>
      <c r="N59" s="62">
        <v>180</v>
      </c>
      <c r="O59" s="61">
        <f>P59+R59</f>
        <v>0</v>
      </c>
      <c r="P59" s="62"/>
      <c r="Q59" s="62"/>
      <c r="R59" s="62"/>
      <c r="S59" s="62">
        <v>350</v>
      </c>
      <c r="T59" s="111">
        <v>360</v>
      </c>
      <c r="U59" s="8"/>
    </row>
    <row r="60" spans="1:21" ht="13.5" customHeight="1">
      <c r="A60" s="167"/>
      <c r="B60" s="122"/>
      <c r="C60" s="125"/>
      <c r="D60" s="134"/>
      <c r="E60" s="131"/>
      <c r="F60" s="10" t="s">
        <v>19</v>
      </c>
      <c r="G60" s="62">
        <f>H60+J60</f>
        <v>319.8</v>
      </c>
      <c r="H60" s="62">
        <f t="shared" ref="H60:J60" si="26">SUM(H58:H59)</f>
        <v>158</v>
      </c>
      <c r="I60" s="62">
        <f t="shared" si="26"/>
        <v>0</v>
      </c>
      <c r="J60" s="62">
        <f t="shared" si="26"/>
        <v>161.80000000000001</v>
      </c>
      <c r="K60" s="62">
        <f t="shared" ref="K60:T60" si="27">SUM(K58:K59)</f>
        <v>334.5</v>
      </c>
      <c r="L60" s="62">
        <f t="shared" si="27"/>
        <v>154.5</v>
      </c>
      <c r="M60" s="62">
        <f t="shared" si="27"/>
        <v>0</v>
      </c>
      <c r="N60" s="62">
        <f t="shared" si="27"/>
        <v>180</v>
      </c>
      <c r="O60" s="62">
        <f>P60+R60</f>
        <v>0</v>
      </c>
      <c r="P60" s="62">
        <f t="shared" si="27"/>
        <v>0</v>
      </c>
      <c r="Q60" s="62">
        <f t="shared" si="27"/>
        <v>0</v>
      </c>
      <c r="R60" s="62">
        <f t="shared" si="27"/>
        <v>0</v>
      </c>
      <c r="S60" s="62">
        <f t="shared" si="27"/>
        <v>350</v>
      </c>
      <c r="T60" s="103">
        <f t="shared" si="27"/>
        <v>360</v>
      </c>
      <c r="U60" s="8"/>
    </row>
    <row r="61" spans="1:21" ht="15" customHeight="1" thickBot="1">
      <c r="A61" s="13" t="s">
        <v>14</v>
      </c>
      <c r="B61" s="14" t="s">
        <v>20</v>
      </c>
      <c r="C61" s="144" t="s">
        <v>30</v>
      </c>
      <c r="D61" s="145"/>
      <c r="E61" s="145"/>
      <c r="F61" s="194"/>
      <c r="G61" s="67">
        <f t="shared" ref="G61:J61" si="28">G60</f>
        <v>319.8</v>
      </c>
      <c r="H61" s="67">
        <f t="shared" si="28"/>
        <v>158</v>
      </c>
      <c r="I61" s="67">
        <f t="shared" si="28"/>
        <v>0</v>
      </c>
      <c r="J61" s="67">
        <f t="shared" si="28"/>
        <v>161.80000000000001</v>
      </c>
      <c r="K61" s="67">
        <f t="shared" ref="K61:T61" si="29">K60</f>
        <v>334.5</v>
      </c>
      <c r="L61" s="67">
        <f t="shared" si="29"/>
        <v>154.5</v>
      </c>
      <c r="M61" s="67">
        <f t="shared" si="29"/>
        <v>0</v>
      </c>
      <c r="N61" s="67">
        <f t="shared" si="29"/>
        <v>180</v>
      </c>
      <c r="O61" s="67">
        <f t="shared" si="29"/>
        <v>0</v>
      </c>
      <c r="P61" s="67">
        <f t="shared" si="29"/>
        <v>0</v>
      </c>
      <c r="Q61" s="67">
        <f t="shared" si="29"/>
        <v>0</v>
      </c>
      <c r="R61" s="67">
        <f t="shared" si="29"/>
        <v>0</v>
      </c>
      <c r="S61" s="67">
        <f t="shared" si="29"/>
        <v>350</v>
      </c>
      <c r="T61" s="67">
        <f t="shared" si="29"/>
        <v>360</v>
      </c>
      <c r="U61" s="8"/>
    </row>
    <row r="62" spans="1:21" ht="14.25" customHeight="1" thickBot="1">
      <c r="A62" s="6" t="s">
        <v>14</v>
      </c>
      <c r="B62" s="7" t="s">
        <v>21</v>
      </c>
      <c r="C62" s="142" t="s">
        <v>33</v>
      </c>
      <c r="D62" s="143"/>
      <c r="E62" s="143"/>
      <c r="F62" s="143"/>
      <c r="G62" s="143"/>
      <c r="H62" s="143"/>
      <c r="I62" s="143"/>
      <c r="J62" s="143"/>
      <c r="K62" s="143"/>
      <c r="L62" s="143"/>
      <c r="M62" s="143"/>
      <c r="N62" s="143"/>
      <c r="O62" s="143"/>
      <c r="P62" s="143"/>
      <c r="Q62" s="143"/>
      <c r="R62" s="143"/>
      <c r="S62" s="143"/>
      <c r="T62" s="143"/>
      <c r="U62" s="8"/>
    </row>
    <row r="63" spans="1:21" ht="12.75" customHeight="1">
      <c r="A63" s="173" t="s">
        <v>14</v>
      </c>
      <c r="B63" s="120" t="s">
        <v>21</v>
      </c>
      <c r="C63" s="123" t="s">
        <v>14</v>
      </c>
      <c r="D63" s="193" t="s">
        <v>65</v>
      </c>
      <c r="E63" s="130" t="s">
        <v>17</v>
      </c>
      <c r="F63" s="11" t="s">
        <v>18</v>
      </c>
      <c r="G63" s="62">
        <f>H63+J63</f>
        <v>0</v>
      </c>
      <c r="H63" s="62"/>
      <c r="I63" s="62"/>
      <c r="J63" s="62"/>
      <c r="K63" s="61">
        <f>L63+N63</f>
        <v>0</v>
      </c>
      <c r="L63" s="62"/>
      <c r="M63" s="62"/>
      <c r="N63" s="62"/>
      <c r="O63" s="61">
        <f>P63+R63</f>
        <v>0</v>
      </c>
      <c r="P63" s="62"/>
      <c r="Q63" s="62"/>
      <c r="R63" s="62"/>
      <c r="S63" s="112"/>
      <c r="T63" s="113"/>
      <c r="U63" s="8"/>
    </row>
    <row r="64" spans="1:21" ht="12.75" customHeight="1">
      <c r="A64" s="174"/>
      <c r="B64" s="121"/>
      <c r="C64" s="124"/>
      <c r="D64" s="171"/>
      <c r="E64" s="130"/>
      <c r="F64" s="11" t="s">
        <v>44</v>
      </c>
      <c r="G64" s="62">
        <f>H64+J64</f>
        <v>65</v>
      </c>
      <c r="H64" s="62"/>
      <c r="I64" s="62"/>
      <c r="J64" s="62">
        <v>65</v>
      </c>
      <c r="K64" s="61">
        <f>L64+N64</f>
        <v>0</v>
      </c>
      <c r="L64" s="62"/>
      <c r="M64" s="62"/>
      <c r="N64" s="62"/>
      <c r="O64" s="61">
        <f>P64+R64</f>
        <v>0</v>
      </c>
      <c r="P64" s="62"/>
      <c r="Q64" s="62"/>
      <c r="R64" s="62"/>
      <c r="S64" s="62"/>
      <c r="T64" s="111"/>
      <c r="U64" s="8"/>
    </row>
    <row r="65" spans="1:21" ht="12.75" customHeight="1">
      <c r="A65" s="167"/>
      <c r="B65" s="122"/>
      <c r="C65" s="125"/>
      <c r="D65" s="134"/>
      <c r="E65" s="131"/>
      <c r="F65" s="10" t="s">
        <v>19</v>
      </c>
      <c r="G65" s="62">
        <f t="shared" ref="G65:J65" si="30">SUM(G63:G64)</f>
        <v>65</v>
      </c>
      <c r="H65" s="62">
        <f t="shared" si="30"/>
        <v>0</v>
      </c>
      <c r="I65" s="62">
        <f t="shared" si="30"/>
        <v>0</v>
      </c>
      <c r="J65" s="62">
        <f t="shared" si="30"/>
        <v>65</v>
      </c>
      <c r="K65" s="62">
        <f>SUM(K63:K64)</f>
        <v>0</v>
      </c>
      <c r="L65" s="62">
        <f t="shared" ref="L65:T65" si="31">SUM(L63:L64)</f>
        <v>0</v>
      </c>
      <c r="M65" s="62">
        <f t="shared" si="31"/>
        <v>0</v>
      </c>
      <c r="N65" s="62">
        <f t="shared" si="31"/>
        <v>0</v>
      </c>
      <c r="O65" s="62">
        <f t="shared" si="31"/>
        <v>0</v>
      </c>
      <c r="P65" s="62">
        <f t="shared" si="31"/>
        <v>0</v>
      </c>
      <c r="Q65" s="62">
        <f t="shared" si="31"/>
        <v>0</v>
      </c>
      <c r="R65" s="62">
        <f t="shared" si="31"/>
        <v>0</v>
      </c>
      <c r="S65" s="62">
        <f t="shared" si="31"/>
        <v>0</v>
      </c>
      <c r="T65" s="103">
        <f t="shared" si="31"/>
        <v>0</v>
      </c>
      <c r="U65" s="8"/>
    </row>
    <row r="66" spans="1:21" ht="11.25" customHeight="1">
      <c r="A66" s="132" t="s">
        <v>14</v>
      </c>
      <c r="B66" s="168" t="s">
        <v>21</v>
      </c>
      <c r="C66" s="125" t="s">
        <v>20</v>
      </c>
      <c r="D66" s="128" t="s">
        <v>80</v>
      </c>
      <c r="E66" s="130" t="s">
        <v>17</v>
      </c>
      <c r="F66" s="25" t="s">
        <v>61</v>
      </c>
      <c r="G66" s="63">
        <f t="shared" ref="G66:G68" si="32">H66+J66</f>
        <v>0</v>
      </c>
      <c r="H66" s="68"/>
      <c r="I66" s="68"/>
      <c r="J66" s="68">
        <v>0</v>
      </c>
      <c r="K66" s="64">
        <f t="shared" ref="K66:K68" si="33">L66+N66</f>
        <v>0</v>
      </c>
      <c r="L66" s="68"/>
      <c r="M66" s="68"/>
      <c r="N66" s="68"/>
      <c r="O66" s="64">
        <f t="shared" ref="O66:O68" si="34">P66+R66</f>
        <v>0</v>
      </c>
      <c r="P66" s="68"/>
      <c r="Q66" s="68"/>
      <c r="R66" s="68"/>
      <c r="S66" s="68"/>
      <c r="T66" s="114"/>
      <c r="U66" s="8"/>
    </row>
    <row r="67" spans="1:21" ht="11.25" customHeight="1">
      <c r="A67" s="132"/>
      <c r="B67" s="168"/>
      <c r="C67" s="125"/>
      <c r="D67" s="128"/>
      <c r="E67" s="130"/>
      <c r="F67" s="41" t="s">
        <v>75</v>
      </c>
      <c r="G67" s="63">
        <f t="shared" si="32"/>
        <v>0</v>
      </c>
      <c r="H67" s="68"/>
      <c r="I67" s="68"/>
      <c r="J67" s="68">
        <v>0</v>
      </c>
      <c r="K67" s="64">
        <f t="shared" si="33"/>
        <v>0</v>
      </c>
      <c r="L67" s="68"/>
      <c r="M67" s="68"/>
      <c r="N67" s="68"/>
      <c r="O67" s="64">
        <f t="shared" si="34"/>
        <v>0</v>
      </c>
      <c r="P67" s="68"/>
      <c r="Q67" s="68"/>
      <c r="R67" s="68"/>
      <c r="S67" s="68"/>
      <c r="T67" s="114"/>
      <c r="U67" s="8"/>
    </row>
    <row r="68" spans="1:21" ht="13.5" customHeight="1">
      <c r="A68" s="132"/>
      <c r="B68" s="168"/>
      <c r="C68" s="133"/>
      <c r="D68" s="196"/>
      <c r="E68" s="130"/>
      <c r="F68" s="11" t="s">
        <v>44</v>
      </c>
      <c r="G68" s="63">
        <f t="shared" si="32"/>
        <v>80</v>
      </c>
      <c r="H68" s="63"/>
      <c r="I68" s="63"/>
      <c r="J68" s="63">
        <v>80</v>
      </c>
      <c r="K68" s="64">
        <f t="shared" si="33"/>
        <v>0</v>
      </c>
      <c r="L68" s="63"/>
      <c r="M68" s="63"/>
      <c r="N68" s="63"/>
      <c r="O68" s="64">
        <f t="shared" si="34"/>
        <v>0</v>
      </c>
      <c r="P68" s="63"/>
      <c r="Q68" s="63"/>
      <c r="R68" s="63"/>
      <c r="S68" s="63"/>
      <c r="T68" s="115"/>
      <c r="U68" s="8"/>
    </row>
    <row r="69" spans="1:21" ht="11.25" customHeight="1">
      <c r="A69" s="132"/>
      <c r="B69" s="168"/>
      <c r="C69" s="133"/>
      <c r="D69" s="196"/>
      <c r="E69" s="131"/>
      <c r="F69" s="10" t="s">
        <v>19</v>
      </c>
      <c r="G69" s="63">
        <f t="shared" ref="G69:J69" si="35">SUM(G66:G68)</f>
        <v>80</v>
      </c>
      <c r="H69" s="63">
        <f t="shared" si="35"/>
        <v>0</v>
      </c>
      <c r="I69" s="63">
        <f t="shared" si="35"/>
        <v>0</v>
      </c>
      <c r="J69" s="63">
        <f t="shared" si="35"/>
        <v>80</v>
      </c>
      <c r="K69" s="63">
        <f t="shared" ref="K69:T69" si="36">SUM(K66:K68)</f>
        <v>0</v>
      </c>
      <c r="L69" s="63">
        <f t="shared" si="36"/>
        <v>0</v>
      </c>
      <c r="M69" s="63">
        <f t="shared" si="36"/>
        <v>0</v>
      </c>
      <c r="N69" s="63">
        <f t="shared" si="36"/>
        <v>0</v>
      </c>
      <c r="O69" s="63">
        <f t="shared" si="36"/>
        <v>0</v>
      </c>
      <c r="P69" s="63">
        <f t="shared" si="36"/>
        <v>0</v>
      </c>
      <c r="Q69" s="63">
        <f t="shared" si="36"/>
        <v>0</v>
      </c>
      <c r="R69" s="63">
        <f t="shared" si="36"/>
        <v>0</v>
      </c>
      <c r="S69" s="63">
        <f t="shared" si="36"/>
        <v>0</v>
      </c>
      <c r="T69" s="63">
        <f t="shared" si="36"/>
        <v>0</v>
      </c>
      <c r="U69" s="8"/>
    </row>
    <row r="70" spans="1:21" ht="11.25" customHeight="1">
      <c r="A70" s="132" t="s">
        <v>14</v>
      </c>
      <c r="B70" s="168" t="s">
        <v>21</v>
      </c>
      <c r="C70" s="125" t="s">
        <v>21</v>
      </c>
      <c r="D70" s="128" t="s">
        <v>81</v>
      </c>
      <c r="E70" s="130" t="s">
        <v>17</v>
      </c>
      <c r="F70" s="25" t="s">
        <v>18</v>
      </c>
      <c r="G70" s="63">
        <f t="shared" ref="G70:G72" si="37">H70+J70</f>
        <v>12.8</v>
      </c>
      <c r="H70" s="68"/>
      <c r="I70" s="68"/>
      <c r="J70" s="68">
        <v>12.8</v>
      </c>
      <c r="K70" s="64">
        <f t="shared" ref="K70:K72" si="38">L70+N70</f>
        <v>33.75</v>
      </c>
      <c r="L70" s="68"/>
      <c r="M70" s="68"/>
      <c r="N70" s="68">
        <v>33.75</v>
      </c>
      <c r="O70" s="64">
        <f t="shared" ref="O70:O72" si="39">P70+R70</f>
        <v>0</v>
      </c>
      <c r="P70" s="68"/>
      <c r="Q70" s="68"/>
      <c r="R70" s="68"/>
      <c r="S70" s="68">
        <v>8.1999999999999993</v>
      </c>
      <c r="T70" s="114"/>
      <c r="U70" s="8"/>
    </row>
    <row r="71" spans="1:21" ht="11.25" customHeight="1">
      <c r="A71" s="132"/>
      <c r="B71" s="168"/>
      <c r="C71" s="125"/>
      <c r="D71" s="128"/>
      <c r="E71" s="130"/>
      <c r="F71" s="41" t="s">
        <v>75</v>
      </c>
      <c r="G71" s="63">
        <f t="shared" si="37"/>
        <v>0</v>
      </c>
      <c r="H71" s="68"/>
      <c r="I71" s="68"/>
      <c r="J71" s="68">
        <v>0</v>
      </c>
      <c r="K71" s="64">
        <f t="shared" si="38"/>
        <v>33.75</v>
      </c>
      <c r="L71" s="68"/>
      <c r="M71" s="68"/>
      <c r="N71" s="68">
        <v>33.75</v>
      </c>
      <c r="O71" s="64">
        <f t="shared" si="39"/>
        <v>0</v>
      </c>
      <c r="P71" s="68"/>
      <c r="Q71" s="68"/>
      <c r="R71" s="68"/>
      <c r="S71" s="68">
        <v>8.1999999999999993</v>
      </c>
      <c r="T71" s="114"/>
      <c r="U71" s="8"/>
    </row>
    <row r="72" spans="1:21" ht="13.5" customHeight="1">
      <c r="A72" s="132"/>
      <c r="B72" s="168"/>
      <c r="C72" s="133"/>
      <c r="D72" s="196"/>
      <c r="E72" s="130"/>
      <c r="F72" s="24" t="s">
        <v>88</v>
      </c>
      <c r="G72" s="63">
        <f t="shared" si="37"/>
        <v>0</v>
      </c>
      <c r="H72" s="63"/>
      <c r="I72" s="63"/>
      <c r="J72" s="63">
        <v>0</v>
      </c>
      <c r="K72" s="64">
        <f t="shared" si="38"/>
        <v>382.5</v>
      </c>
      <c r="L72" s="63"/>
      <c r="M72" s="63"/>
      <c r="N72" s="63">
        <v>382.5</v>
      </c>
      <c r="O72" s="64">
        <f t="shared" si="39"/>
        <v>0</v>
      </c>
      <c r="P72" s="63"/>
      <c r="Q72" s="63"/>
      <c r="R72" s="63"/>
      <c r="S72" s="63">
        <v>109.4</v>
      </c>
      <c r="T72" s="115"/>
      <c r="U72" s="8"/>
    </row>
    <row r="73" spans="1:21" ht="11.25" customHeight="1">
      <c r="A73" s="132"/>
      <c r="B73" s="168"/>
      <c r="C73" s="133"/>
      <c r="D73" s="196"/>
      <c r="E73" s="131"/>
      <c r="F73" s="10" t="s">
        <v>19</v>
      </c>
      <c r="G73" s="63">
        <f t="shared" ref="G73:J73" si="40">SUM(G70:G72)</f>
        <v>12.8</v>
      </c>
      <c r="H73" s="63">
        <f t="shared" si="40"/>
        <v>0</v>
      </c>
      <c r="I73" s="63">
        <f t="shared" si="40"/>
        <v>0</v>
      </c>
      <c r="J73" s="63">
        <f t="shared" si="40"/>
        <v>12.8</v>
      </c>
      <c r="K73" s="63">
        <f t="shared" ref="K73:T73" si="41">SUM(K70:K72)</f>
        <v>450</v>
      </c>
      <c r="L73" s="63">
        <f t="shared" si="41"/>
        <v>0</v>
      </c>
      <c r="M73" s="63">
        <f t="shared" si="41"/>
        <v>0</v>
      </c>
      <c r="N73" s="63">
        <f t="shared" si="41"/>
        <v>450</v>
      </c>
      <c r="O73" s="63">
        <f t="shared" si="41"/>
        <v>0</v>
      </c>
      <c r="P73" s="63">
        <f t="shared" si="41"/>
        <v>0</v>
      </c>
      <c r="Q73" s="63">
        <f t="shared" si="41"/>
        <v>0</v>
      </c>
      <c r="R73" s="63">
        <f t="shared" si="41"/>
        <v>0</v>
      </c>
      <c r="S73" s="63">
        <f t="shared" si="41"/>
        <v>125.80000000000001</v>
      </c>
      <c r="T73" s="63">
        <f t="shared" si="41"/>
        <v>0</v>
      </c>
      <c r="U73" s="8"/>
    </row>
    <row r="74" spans="1:21" ht="11.25" customHeight="1">
      <c r="A74" s="132" t="s">
        <v>14</v>
      </c>
      <c r="B74" s="168" t="s">
        <v>21</v>
      </c>
      <c r="C74" s="125" t="s">
        <v>23</v>
      </c>
      <c r="D74" s="128" t="s">
        <v>108</v>
      </c>
      <c r="E74" s="130" t="s">
        <v>17</v>
      </c>
      <c r="F74" s="25" t="s">
        <v>18</v>
      </c>
      <c r="G74" s="63">
        <f t="shared" ref="G74:G76" si="42">H74+J74</f>
        <v>0</v>
      </c>
      <c r="H74" s="68"/>
      <c r="I74" s="68"/>
      <c r="J74" s="68">
        <v>0</v>
      </c>
      <c r="K74" s="64">
        <f t="shared" ref="K74:K76" si="43">L74+N74</f>
        <v>3</v>
      </c>
      <c r="L74" s="68"/>
      <c r="M74" s="68"/>
      <c r="N74" s="68">
        <v>3</v>
      </c>
      <c r="O74" s="64">
        <f t="shared" ref="O74:O76" si="44">P74+R74</f>
        <v>0</v>
      </c>
      <c r="P74" s="68"/>
      <c r="Q74" s="68"/>
      <c r="R74" s="68"/>
      <c r="S74" s="68">
        <v>0.7</v>
      </c>
      <c r="T74" s="114"/>
      <c r="U74" s="8"/>
    </row>
    <row r="75" spans="1:21" ht="11.25" customHeight="1">
      <c r="A75" s="132"/>
      <c r="B75" s="168"/>
      <c r="C75" s="125"/>
      <c r="D75" s="128"/>
      <c r="E75" s="130"/>
      <c r="F75" s="41" t="s">
        <v>75</v>
      </c>
      <c r="G75" s="63">
        <f t="shared" si="42"/>
        <v>0</v>
      </c>
      <c r="H75" s="68"/>
      <c r="I75" s="68"/>
      <c r="J75" s="68">
        <v>0</v>
      </c>
      <c r="K75" s="64">
        <f t="shared" si="43"/>
        <v>3</v>
      </c>
      <c r="L75" s="68"/>
      <c r="M75" s="68"/>
      <c r="N75" s="68">
        <v>3</v>
      </c>
      <c r="O75" s="64">
        <f t="shared" si="44"/>
        <v>0</v>
      </c>
      <c r="P75" s="68"/>
      <c r="Q75" s="68"/>
      <c r="R75" s="68"/>
      <c r="S75" s="68">
        <v>0.7</v>
      </c>
      <c r="T75" s="114"/>
      <c r="U75" s="8"/>
    </row>
    <row r="76" spans="1:21" ht="13.5" customHeight="1">
      <c r="A76" s="132"/>
      <c r="B76" s="168"/>
      <c r="C76" s="133"/>
      <c r="D76" s="196"/>
      <c r="E76" s="130"/>
      <c r="F76" s="24" t="s">
        <v>88</v>
      </c>
      <c r="G76" s="63">
        <f t="shared" si="42"/>
        <v>0</v>
      </c>
      <c r="H76" s="63"/>
      <c r="I76" s="63"/>
      <c r="J76" s="63">
        <v>0</v>
      </c>
      <c r="K76" s="64">
        <f t="shared" si="43"/>
        <v>340</v>
      </c>
      <c r="L76" s="63"/>
      <c r="M76" s="63"/>
      <c r="N76" s="63">
        <v>340</v>
      </c>
      <c r="O76" s="64">
        <f t="shared" si="44"/>
        <v>0</v>
      </c>
      <c r="P76" s="63"/>
      <c r="Q76" s="63"/>
      <c r="R76" s="63"/>
      <c r="S76" s="63">
        <v>9.1999999999999993</v>
      </c>
      <c r="T76" s="115"/>
      <c r="U76" s="8"/>
    </row>
    <row r="77" spans="1:21" ht="11.25" customHeight="1">
      <c r="A77" s="132"/>
      <c r="B77" s="168"/>
      <c r="C77" s="133"/>
      <c r="D77" s="196"/>
      <c r="E77" s="131"/>
      <c r="F77" s="10" t="s">
        <v>19</v>
      </c>
      <c r="G77" s="63">
        <f t="shared" ref="G77:T77" si="45">SUM(G74:G76)</f>
        <v>0</v>
      </c>
      <c r="H77" s="63">
        <f t="shared" si="45"/>
        <v>0</v>
      </c>
      <c r="I77" s="63">
        <f t="shared" si="45"/>
        <v>0</v>
      </c>
      <c r="J77" s="63">
        <f t="shared" si="45"/>
        <v>0</v>
      </c>
      <c r="K77" s="63">
        <f t="shared" si="45"/>
        <v>346</v>
      </c>
      <c r="L77" s="63">
        <f t="shared" si="45"/>
        <v>0</v>
      </c>
      <c r="M77" s="63">
        <f t="shared" si="45"/>
        <v>0</v>
      </c>
      <c r="N77" s="63">
        <f t="shared" si="45"/>
        <v>346</v>
      </c>
      <c r="O77" s="63">
        <f t="shared" si="45"/>
        <v>0</v>
      </c>
      <c r="P77" s="63">
        <f t="shared" si="45"/>
        <v>0</v>
      </c>
      <c r="Q77" s="63">
        <f t="shared" si="45"/>
        <v>0</v>
      </c>
      <c r="R77" s="63">
        <f t="shared" si="45"/>
        <v>0</v>
      </c>
      <c r="S77" s="63">
        <f t="shared" si="45"/>
        <v>10.6</v>
      </c>
      <c r="T77" s="63">
        <f t="shared" si="45"/>
        <v>0</v>
      </c>
      <c r="U77" s="8"/>
    </row>
    <row r="78" spans="1:21" ht="11.25" customHeight="1">
      <c r="A78" s="132" t="s">
        <v>14</v>
      </c>
      <c r="B78" s="168" t="s">
        <v>21</v>
      </c>
      <c r="C78" s="125" t="s">
        <v>24</v>
      </c>
      <c r="D78" s="128" t="s">
        <v>109</v>
      </c>
      <c r="E78" s="130" t="s">
        <v>17</v>
      </c>
      <c r="F78" s="25" t="s">
        <v>18</v>
      </c>
      <c r="G78" s="63">
        <f t="shared" ref="G78:G80" si="46">H78+J78</f>
        <v>0</v>
      </c>
      <c r="H78" s="68"/>
      <c r="I78" s="68"/>
      <c r="J78" s="68">
        <v>0</v>
      </c>
      <c r="K78" s="64">
        <f t="shared" ref="K78:K80" si="47">L78+N78</f>
        <v>0</v>
      </c>
      <c r="L78" s="68"/>
      <c r="M78" s="68"/>
      <c r="N78" s="68"/>
      <c r="O78" s="64">
        <f t="shared" ref="O78:O80" si="48">P78+R78</f>
        <v>0</v>
      </c>
      <c r="P78" s="68"/>
      <c r="Q78" s="68"/>
      <c r="R78" s="68"/>
      <c r="S78" s="68"/>
      <c r="T78" s="114"/>
      <c r="U78" s="8"/>
    </row>
    <row r="79" spans="1:21" ht="11.25" customHeight="1">
      <c r="A79" s="132"/>
      <c r="B79" s="168"/>
      <c r="C79" s="125"/>
      <c r="D79" s="128"/>
      <c r="E79" s="130"/>
      <c r="F79" s="41" t="s">
        <v>75</v>
      </c>
      <c r="G79" s="63">
        <f t="shared" si="46"/>
        <v>0</v>
      </c>
      <c r="H79" s="68"/>
      <c r="I79" s="68"/>
      <c r="J79" s="68">
        <v>0</v>
      </c>
      <c r="K79" s="64">
        <f t="shared" si="47"/>
        <v>50</v>
      </c>
      <c r="L79" s="68"/>
      <c r="M79" s="68"/>
      <c r="N79" s="68">
        <v>50</v>
      </c>
      <c r="O79" s="64">
        <f t="shared" si="48"/>
        <v>0</v>
      </c>
      <c r="P79" s="68"/>
      <c r="Q79" s="68"/>
      <c r="R79" s="68"/>
      <c r="S79" s="68">
        <v>118.6</v>
      </c>
      <c r="T79" s="114"/>
      <c r="U79" s="8"/>
    </row>
    <row r="80" spans="1:21" ht="13.5" customHeight="1">
      <c r="A80" s="132"/>
      <c r="B80" s="168"/>
      <c r="C80" s="133"/>
      <c r="D80" s="196"/>
      <c r="E80" s="130"/>
      <c r="F80" s="24" t="s">
        <v>88</v>
      </c>
      <c r="G80" s="63">
        <f t="shared" si="46"/>
        <v>0</v>
      </c>
      <c r="H80" s="63"/>
      <c r="I80" s="63"/>
      <c r="J80" s="63">
        <v>0</v>
      </c>
      <c r="K80" s="64">
        <f t="shared" si="47"/>
        <v>0</v>
      </c>
      <c r="L80" s="63"/>
      <c r="M80" s="63"/>
      <c r="N80" s="63"/>
      <c r="O80" s="64">
        <f t="shared" si="48"/>
        <v>0</v>
      </c>
      <c r="P80" s="63"/>
      <c r="Q80" s="63"/>
      <c r="R80" s="63"/>
      <c r="S80" s="63"/>
      <c r="T80" s="115"/>
      <c r="U80" s="8"/>
    </row>
    <row r="81" spans="1:21" ht="11.25" customHeight="1">
      <c r="A81" s="132"/>
      <c r="B81" s="168"/>
      <c r="C81" s="133"/>
      <c r="D81" s="196"/>
      <c r="E81" s="131"/>
      <c r="F81" s="10" t="s">
        <v>19</v>
      </c>
      <c r="G81" s="63">
        <f t="shared" ref="G81:T81" si="49">SUM(G78:G80)</f>
        <v>0</v>
      </c>
      <c r="H81" s="63">
        <f t="shared" si="49"/>
        <v>0</v>
      </c>
      <c r="I81" s="63">
        <f t="shared" si="49"/>
        <v>0</v>
      </c>
      <c r="J81" s="63">
        <f t="shared" si="49"/>
        <v>0</v>
      </c>
      <c r="K81" s="63">
        <f t="shared" si="49"/>
        <v>50</v>
      </c>
      <c r="L81" s="63">
        <f t="shared" si="49"/>
        <v>0</v>
      </c>
      <c r="M81" s="63">
        <f t="shared" si="49"/>
        <v>0</v>
      </c>
      <c r="N81" s="63">
        <f t="shared" si="49"/>
        <v>50</v>
      </c>
      <c r="O81" s="63">
        <f t="shared" si="49"/>
        <v>0</v>
      </c>
      <c r="P81" s="63">
        <f t="shared" si="49"/>
        <v>0</v>
      </c>
      <c r="Q81" s="63">
        <f t="shared" si="49"/>
        <v>0</v>
      </c>
      <c r="R81" s="63">
        <f t="shared" si="49"/>
        <v>0</v>
      </c>
      <c r="S81" s="63">
        <f t="shared" si="49"/>
        <v>118.6</v>
      </c>
      <c r="T81" s="63">
        <f t="shared" si="49"/>
        <v>0</v>
      </c>
      <c r="U81" s="8"/>
    </row>
    <row r="82" spans="1:21" ht="14.25" customHeight="1" thickBot="1">
      <c r="A82" s="13" t="s">
        <v>14</v>
      </c>
      <c r="B82" s="14" t="s">
        <v>20</v>
      </c>
      <c r="C82" s="144" t="s">
        <v>30</v>
      </c>
      <c r="D82" s="145"/>
      <c r="E82" s="145"/>
      <c r="F82" s="145"/>
      <c r="G82" s="67">
        <f>G65+G69+G73</f>
        <v>157.80000000000001</v>
      </c>
      <c r="H82" s="67">
        <f t="shared" ref="H82:J82" si="50">H65+H69+H73</f>
        <v>0</v>
      </c>
      <c r="I82" s="67">
        <f t="shared" si="50"/>
        <v>0</v>
      </c>
      <c r="J82" s="67">
        <f t="shared" si="50"/>
        <v>157.80000000000001</v>
      </c>
      <c r="K82" s="67">
        <f>K65+K69+K73+K77+K81</f>
        <v>846</v>
      </c>
      <c r="L82" s="67">
        <f t="shared" ref="L82:T82" si="51">L65+L69+L73+L77+L81</f>
        <v>0</v>
      </c>
      <c r="M82" s="67">
        <f t="shared" si="51"/>
        <v>0</v>
      </c>
      <c r="N82" s="67">
        <f t="shared" si="51"/>
        <v>846</v>
      </c>
      <c r="O82" s="67">
        <f t="shared" si="51"/>
        <v>0</v>
      </c>
      <c r="P82" s="67">
        <f t="shared" si="51"/>
        <v>0</v>
      </c>
      <c r="Q82" s="67">
        <f t="shared" si="51"/>
        <v>0</v>
      </c>
      <c r="R82" s="67">
        <f t="shared" si="51"/>
        <v>0</v>
      </c>
      <c r="S82" s="67">
        <f t="shared" si="51"/>
        <v>255</v>
      </c>
      <c r="T82" s="67">
        <f t="shared" si="51"/>
        <v>0</v>
      </c>
      <c r="U82" s="8"/>
    </row>
    <row r="83" spans="1:21" ht="13.5" customHeight="1" thickBot="1">
      <c r="A83" s="15" t="s">
        <v>14</v>
      </c>
      <c r="B83" s="197" t="s">
        <v>34</v>
      </c>
      <c r="C83" s="198"/>
      <c r="D83" s="198"/>
      <c r="E83" s="198"/>
      <c r="F83" s="199"/>
      <c r="G83" s="69">
        <f t="shared" ref="G83:T83" si="52">G56+G61+G82</f>
        <v>692.3</v>
      </c>
      <c r="H83" s="69">
        <f t="shared" si="52"/>
        <v>158</v>
      </c>
      <c r="I83" s="69">
        <f t="shared" si="52"/>
        <v>0</v>
      </c>
      <c r="J83" s="69">
        <f t="shared" si="52"/>
        <v>534.29999999999995</v>
      </c>
      <c r="K83" s="69">
        <f t="shared" si="52"/>
        <v>1613.8</v>
      </c>
      <c r="L83" s="69">
        <f t="shared" si="52"/>
        <v>154.5</v>
      </c>
      <c r="M83" s="69">
        <f t="shared" si="52"/>
        <v>0</v>
      </c>
      <c r="N83" s="69">
        <f t="shared" si="52"/>
        <v>1459.3</v>
      </c>
      <c r="O83" s="69">
        <f t="shared" si="52"/>
        <v>0</v>
      </c>
      <c r="P83" s="69">
        <f t="shared" si="52"/>
        <v>0</v>
      </c>
      <c r="Q83" s="69">
        <f t="shared" si="52"/>
        <v>0</v>
      </c>
      <c r="R83" s="69">
        <f t="shared" si="52"/>
        <v>0</v>
      </c>
      <c r="S83" s="69">
        <f t="shared" si="52"/>
        <v>1414.1999999999998</v>
      </c>
      <c r="T83" s="69">
        <f t="shared" si="52"/>
        <v>834</v>
      </c>
      <c r="U83" s="16"/>
    </row>
    <row r="84" spans="1:21" ht="13.5" customHeight="1" thickBot="1">
      <c r="A84" s="17" t="s">
        <v>20</v>
      </c>
      <c r="B84" s="200" t="s">
        <v>35</v>
      </c>
      <c r="C84" s="166"/>
      <c r="D84" s="166"/>
      <c r="E84" s="166"/>
      <c r="F84" s="166"/>
      <c r="G84" s="166"/>
      <c r="H84" s="166"/>
      <c r="I84" s="166"/>
      <c r="J84" s="166"/>
      <c r="K84" s="166"/>
      <c r="L84" s="166"/>
      <c r="M84" s="166"/>
      <c r="N84" s="166"/>
      <c r="O84" s="166"/>
      <c r="P84" s="166"/>
      <c r="Q84" s="166"/>
      <c r="R84" s="166"/>
      <c r="S84" s="166"/>
      <c r="T84" s="166"/>
      <c r="U84" s="8"/>
    </row>
    <row r="85" spans="1:21" ht="13.5" customHeight="1" thickBot="1">
      <c r="A85" s="18" t="s">
        <v>20</v>
      </c>
      <c r="B85" s="19" t="s">
        <v>14</v>
      </c>
      <c r="C85" s="142" t="s">
        <v>36</v>
      </c>
      <c r="D85" s="143"/>
      <c r="E85" s="143"/>
      <c r="F85" s="143"/>
      <c r="G85" s="143"/>
      <c r="H85" s="143"/>
      <c r="I85" s="143"/>
      <c r="J85" s="143"/>
      <c r="K85" s="143"/>
      <c r="L85" s="143"/>
      <c r="M85" s="143"/>
      <c r="N85" s="143"/>
      <c r="O85" s="143"/>
      <c r="P85" s="143"/>
      <c r="Q85" s="143"/>
      <c r="R85" s="143"/>
      <c r="S85" s="143"/>
      <c r="T85" s="143"/>
      <c r="U85" s="8"/>
    </row>
    <row r="86" spans="1:21" ht="12.75" customHeight="1">
      <c r="A86" s="132" t="s">
        <v>20</v>
      </c>
      <c r="B86" s="168" t="s">
        <v>14</v>
      </c>
      <c r="C86" s="125" t="s">
        <v>14</v>
      </c>
      <c r="D86" s="134" t="s">
        <v>63</v>
      </c>
      <c r="E86" s="130" t="s">
        <v>17</v>
      </c>
      <c r="F86" s="25" t="s">
        <v>26</v>
      </c>
      <c r="G86" s="70">
        <f>H86+J86</f>
        <v>0</v>
      </c>
      <c r="H86" s="68"/>
      <c r="I86" s="68"/>
      <c r="J86" s="68"/>
      <c r="K86" s="64">
        <f t="shared" ref="K86:K87" si="53">L86+N86</f>
        <v>0</v>
      </c>
      <c r="L86" s="68"/>
      <c r="M86" s="68"/>
      <c r="N86" s="68"/>
      <c r="O86" s="64">
        <f>P86+R86</f>
        <v>0</v>
      </c>
      <c r="P86" s="68"/>
      <c r="Q86" s="68"/>
      <c r="R86" s="68">
        <v>0</v>
      </c>
      <c r="S86" s="116">
        <v>0</v>
      </c>
      <c r="T86" s="117">
        <v>0</v>
      </c>
      <c r="U86" s="8"/>
    </row>
    <row r="87" spans="1:21" ht="12.75" customHeight="1">
      <c r="A87" s="132"/>
      <c r="B87" s="168"/>
      <c r="C87" s="133"/>
      <c r="D87" s="135"/>
      <c r="E87" s="130"/>
      <c r="F87" s="11" t="s">
        <v>38</v>
      </c>
      <c r="G87" s="62">
        <f>H87+J87</f>
        <v>0</v>
      </c>
      <c r="H87" s="63"/>
      <c r="I87" s="63"/>
      <c r="J87" s="63"/>
      <c r="K87" s="61">
        <f t="shared" si="53"/>
        <v>0</v>
      </c>
      <c r="L87" s="62"/>
      <c r="M87" s="62"/>
      <c r="N87" s="62"/>
      <c r="O87" s="61">
        <f>P87+R87</f>
        <v>0</v>
      </c>
      <c r="P87" s="63"/>
      <c r="Q87" s="63"/>
      <c r="R87" s="63"/>
      <c r="S87" s="62"/>
      <c r="T87" s="111"/>
      <c r="U87" s="8"/>
    </row>
    <row r="88" spans="1:21" ht="12.75" customHeight="1">
      <c r="A88" s="132"/>
      <c r="B88" s="168"/>
      <c r="C88" s="133"/>
      <c r="D88" s="135"/>
      <c r="E88" s="131"/>
      <c r="F88" s="10" t="s">
        <v>19</v>
      </c>
      <c r="G88" s="62">
        <f t="shared" ref="G88:T88" si="54">SUM(G86:G87)</f>
        <v>0</v>
      </c>
      <c r="H88" s="62">
        <f t="shared" si="54"/>
        <v>0</v>
      </c>
      <c r="I88" s="62">
        <f t="shared" si="54"/>
        <v>0</v>
      </c>
      <c r="J88" s="62">
        <f t="shared" si="54"/>
        <v>0</v>
      </c>
      <c r="K88" s="62">
        <f t="shared" si="54"/>
        <v>0</v>
      </c>
      <c r="L88" s="62">
        <f t="shared" si="54"/>
        <v>0</v>
      </c>
      <c r="M88" s="62">
        <f t="shared" si="54"/>
        <v>0</v>
      </c>
      <c r="N88" s="62">
        <f t="shared" si="54"/>
        <v>0</v>
      </c>
      <c r="O88" s="62">
        <f t="shared" si="54"/>
        <v>0</v>
      </c>
      <c r="P88" s="62">
        <f t="shared" si="54"/>
        <v>0</v>
      </c>
      <c r="Q88" s="62">
        <f t="shared" si="54"/>
        <v>0</v>
      </c>
      <c r="R88" s="62">
        <f t="shared" si="54"/>
        <v>0</v>
      </c>
      <c r="S88" s="62">
        <f t="shared" si="54"/>
        <v>0</v>
      </c>
      <c r="T88" s="62">
        <f t="shared" si="54"/>
        <v>0</v>
      </c>
      <c r="U88" s="8"/>
    </row>
    <row r="89" spans="1:21" ht="13.5" customHeight="1" thickBot="1">
      <c r="A89" s="13" t="s">
        <v>20</v>
      </c>
      <c r="B89" s="14" t="s">
        <v>14</v>
      </c>
      <c r="C89" s="144" t="s">
        <v>30</v>
      </c>
      <c r="D89" s="145"/>
      <c r="E89" s="145"/>
      <c r="F89" s="145"/>
      <c r="G89" s="71">
        <f>SUM(G88)</f>
        <v>0</v>
      </c>
      <c r="H89" s="71">
        <f t="shared" ref="H89:T89" si="55">SUM(H88)</f>
        <v>0</v>
      </c>
      <c r="I89" s="71">
        <f t="shared" si="55"/>
        <v>0</v>
      </c>
      <c r="J89" s="71">
        <f t="shared" si="55"/>
        <v>0</v>
      </c>
      <c r="K89" s="71">
        <f t="shared" si="55"/>
        <v>0</v>
      </c>
      <c r="L89" s="71">
        <f t="shared" si="55"/>
        <v>0</v>
      </c>
      <c r="M89" s="71">
        <f t="shared" si="55"/>
        <v>0</v>
      </c>
      <c r="N89" s="71">
        <f t="shared" si="55"/>
        <v>0</v>
      </c>
      <c r="O89" s="71">
        <f t="shared" si="55"/>
        <v>0</v>
      </c>
      <c r="P89" s="71">
        <f t="shared" si="55"/>
        <v>0</v>
      </c>
      <c r="Q89" s="71">
        <f t="shared" si="55"/>
        <v>0</v>
      </c>
      <c r="R89" s="71">
        <f t="shared" si="55"/>
        <v>0</v>
      </c>
      <c r="S89" s="71">
        <f t="shared" si="55"/>
        <v>0</v>
      </c>
      <c r="T89" s="71">
        <f t="shared" si="55"/>
        <v>0</v>
      </c>
      <c r="U89" s="42"/>
    </row>
    <row r="90" spans="1:21" ht="13.5" customHeight="1" thickBot="1">
      <c r="A90" s="6" t="s">
        <v>20</v>
      </c>
      <c r="B90" s="20" t="s">
        <v>20</v>
      </c>
      <c r="C90" s="146" t="s">
        <v>39</v>
      </c>
      <c r="D90" s="143"/>
      <c r="E90" s="143"/>
      <c r="F90" s="143"/>
      <c r="G90" s="143"/>
      <c r="H90" s="143"/>
      <c r="I90" s="143"/>
      <c r="J90" s="143"/>
      <c r="K90" s="143"/>
      <c r="L90" s="143"/>
      <c r="M90" s="143"/>
      <c r="N90" s="143"/>
      <c r="O90" s="143"/>
      <c r="P90" s="143"/>
      <c r="Q90" s="143"/>
      <c r="R90" s="143"/>
      <c r="S90" s="143"/>
      <c r="T90" s="143"/>
      <c r="U90" s="8"/>
    </row>
    <row r="91" spans="1:21" ht="12.75" customHeight="1">
      <c r="A91" s="132" t="s">
        <v>20</v>
      </c>
      <c r="B91" s="120" t="s">
        <v>20</v>
      </c>
      <c r="C91" s="133" t="s">
        <v>14</v>
      </c>
      <c r="D91" s="135" t="s">
        <v>82</v>
      </c>
      <c r="E91" s="130" t="s">
        <v>17</v>
      </c>
      <c r="F91" s="25" t="s">
        <v>37</v>
      </c>
      <c r="G91" s="63">
        <f t="shared" ref="G91:G92" si="56">H91+J91</f>
        <v>0</v>
      </c>
      <c r="H91" s="64"/>
      <c r="I91" s="64"/>
      <c r="J91" s="64">
        <v>0</v>
      </c>
      <c r="K91" s="64">
        <f t="shared" ref="K91:K92" si="57">L91+N91</f>
        <v>100</v>
      </c>
      <c r="L91" s="64"/>
      <c r="M91" s="64"/>
      <c r="N91" s="64">
        <v>100</v>
      </c>
      <c r="O91" s="64">
        <f t="shared" ref="O91:O92" si="58">P91+R91</f>
        <v>0</v>
      </c>
      <c r="P91" s="64"/>
      <c r="Q91" s="64"/>
      <c r="R91" s="64"/>
      <c r="S91" s="64">
        <v>69.7</v>
      </c>
      <c r="T91" s="118">
        <v>0</v>
      </c>
      <c r="U91" s="8"/>
    </row>
    <row r="92" spans="1:21" ht="12.75" customHeight="1">
      <c r="A92" s="132"/>
      <c r="B92" s="121"/>
      <c r="C92" s="133"/>
      <c r="D92" s="135"/>
      <c r="E92" s="130"/>
      <c r="F92" s="24" t="s">
        <v>88</v>
      </c>
      <c r="G92" s="63">
        <f t="shared" si="56"/>
        <v>0</v>
      </c>
      <c r="H92" s="64"/>
      <c r="I92" s="64"/>
      <c r="J92" s="64">
        <v>0</v>
      </c>
      <c r="K92" s="64">
        <f t="shared" si="57"/>
        <v>400</v>
      </c>
      <c r="L92" s="64"/>
      <c r="M92" s="64"/>
      <c r="N92" s="64">
        <v>400</v>
      </c>
      <c r="O92" s="64">
        <f t="shared" si="58"/>
        <v>0</v>
      </c>
      <c r="P92" s="64"/>
      <c r="Q92" s="64"/>
      <c r="R92" s="64"/>
      <c r="S92" s="64">
        <v>278.8</v>
      </c>
      <c r="T92" s="118">
        <v>0</v>
      </c>
      <c r="U92" s="8"/>
    </row>
    <row r="93" spans="1:21" ht="12" customHeight="1">
      <c r="A93" s="132"/>
      <c r="B93" s="122"/>
      <c r="C93" s="133"/>
      <c r="D93" s="135"/>
      <c r="E93" s="131"/>
      <c r="F93" s="10" t="s">
        <v>19</v>
      </c>
      <c r="G93" s="63">
        <f t="shared" ref="G93:J93" si="59">SUM(G91:G92)</f>
        <v>0</v>
      </c>
      <c r="H93" s="63">
        <f t="shared" si="59"/>
        <v>0</v>
      </c>
      <c r="I93" s="63">
        <f t="shared" si="59"/>
        <v>0</v>
      </c>
      <c r="J93" s="63">
        <f t="shared" si="59"/>
        <v>0</v>
      </c>
      <c r="K93" s="63">
        <f t="shared" ref="K93:T93" si="60">SUM(K91:K92)</f>
        <v>500</v>
      </c>
      <c r="L93" s="63">
        <f t="shared" si="60"/>
        <v>0</v>
      </c>
      <c r="M93" s="63">
        <f t="shared" si="60"/>
        <v>0</v>
      </c>
      <c r="N93" s="63">
        <f t="shared" si="60"/>
        <v>500</v>
      </c>
      <c r="O93" s="63">
        <f t="shared" si="60"/>
        <v>0</v>
      </c>
      <c r="P93" s="63">
        <f t="shared" si="60"/>
        <v>0</v>
      </c>
      <c r="Q93" s="63">
        <f t="shared" si="60"/>
        <v>0</v>
      </c>
      <c r="R93" s="63">
        <f t="shared" si="60"/>
        <v>0</v>
      </c>
      <c r="S93" s="63">
        <f t="shared" si="60"/>
        <v>348.5</v>
      </c>
      <c r="T93" s="63">
        <f t="shared" si="60"/>
        <v>0</v>
      </c>
      <c r="U93" s="8"/>
    </row>
    <row r="94" spans="1:21" ht="12.75" customHeight="1">
      <c r="A94" s="132" t="s">
        <v>20</v>
      </c>
      <c r="B94" s="120" t="s">
        <v>20</v>
      </c>
      <c r="C94" s="133" t="s">
        <v>20</v>
      </c>
      <c r="D94" s="135" t="s">
        <v>91</v>
      </c>
      <c r="E94" s="130" t="s">
        <v>17</v>
      </c>
      <c r="F94" s="25" t="s">
        <v>37</v>
      </c>
      <c r="G94" s="63">
        <f t="shared" ref="G94:G95" si="61">H94+J94</f>
        <v>7.3</v>
      </c>
      <c r="H94" s="64"/>
      <c r="I94" s="64"/>
      <c r="J94" s="64">
        <v>7.3</v>
      </c>
      <c r="K94" s="64">
        <f t="shared" ref="K94:K95" si="62">L94+N94</f>
        <v>5.3</v>
      </c>
      <c r="L94" s="64"/>
      <c r="M94" s="64"/>
      <c r="N94" s="64">
        <v>5.3</v>
      </c>
      <c r="O94" s="64">
        <f t="shared" ref="O94:O95" si="63">P94+R94</f>
        <v>0</v>
      </c>
      <c r="P94" s="64"/>
      <c r="Q94" s="64"/>
      <c r="R94" s="64"/>
      <c r="S94" s="64">
        <v>0</v>
      </c>
      <c r="T94" s="118">
        <v>0</v>
      </c>
      <c r="U94" s="8"/>
    </row>
    <row r="95" spans="1:21" ht="12.75" customHeight="1">
      <c r="A95" s="132"/>
      <c r="B95" s="121"/>
      <c r="C95" s="133"/>
      <c r="D95" s="135"/>
      <c r="E95" s="130"/>
      <c r="F95" s="24" t="s">
        <v>60</v>
      </c>
      <c r="G95" s="63">
        <f t="shared" si="61"/>
        <v>0</v>
      </c>
      <c r="H95" s="64"/>
      <c r="I95" s="64"/>
      <c r="J95" s="64">
        <v>0</v>
      </c>
      <c r="K95" s="64">
        <f t="shared" si="62"/>
        <v>29.8</v>
      </c>
      <c r="L95" s="64"/>
      <c r="M95" s="64"/>
      <c r="N95" s="64">
        <v>29.8</v>
      </c>
      <c r="O95" s="64">
        <f t="shared" si="63"/>
        <v>0</v>
      </c>
      <c r="P95" s="64"/>
      <c r="Q95" s="64"/>
      <c r="R95" s="64"/>
      <c r="S95" s="64">
        <v>0</v>
      </c>
      <c r="T95" s="118">
        <v>0</v>
      </c>
      <c r="U95" s="8"/>
    </row>
    <row r="96" spans="1:21" ht="12" customHeight="1">
      <c r="A96" s="132"/>
      <c r="B96" s="122"/>
      <c r="C96" s="133"/>
      <c r="D96" s="135"/>
      <c r="E96" s="131"/>
      <c r="F96" s="10" t="s">
        <v>19</v>
      </c>
      <c r="G96" s="63">
        <f t="shared" ref="G96:J96" si="64">SUM(G94:G95)</f>
        <v>7.3</v>
      </c>
      <c r="H96" s="63">
        <f t="shared" si="64"/>
        <v>0</v>
      </c>
      <c r="I96" s="63">
        <f t="shared" si="64"/>
        <v>0</v>
      </c>
      <c r="J96" s="63">
        <f t="shared" si="64"/>
        <v>7.3</v>
      </c>
      <c r="K96" s="63">
        <f t="shared" ref="K96:T96" si="65">SUM(K94:K95)</f>
        <v>35.1</v>
      </c>
      <c r="L96" s="63">
        <f t="shared" si="65"/>
        <v>0</v>
      </c>
      <c r="M96" s="63">
        <f t="shared" si="65"/>
        <v>0</v>
      </c>
      <c r="N96" s="63">
        <f t="shared" si="65"/>
        <v>35.1</v>
      </c>
      <c r="O96" s="63">
        <f t="shared" si="65"/>
        <v>0</v>
      </c>
      <c r="P96" s="63">
        <f t="shared" si="65"/>
        <v>0</v>
      </c>
      <c r="Q96" s="63">
        <f t="shared" si="65"/>
        <v>0</v>
      </c>
      <c r="R96" s="63">
        <f t="shared" si="65"/>
        <v>0</v>
      </c>
      <c r="S96" s="63">
        <f t="shared" si="65"/>
        <v>0</v>
      </c>
      <c r="T96" s="63">
        <f t="shared" si="65"/>
        <v>0</v>
      </c>
      <c r="U96" s="8"/>
    </row>
    <row r="97" spans="1:21" ht="14.25" customHeight="1" thickBot="1">
      <c r="A97" s="13" t="s">
        <v>20</v>
      </c>
      <c r="B97" s="97" t="s">
        <v>20</v>
      </c>
      <c r="C97" s="144" t="s">
        <v>30</v>
      </c>
      <c r="D97" s="145"/>
      <c r="E97" s="145"/>
      <c r="F97" s="145"/>
      <c r="G97" s="100">
        <f>G93+G96</f>
        <v>7.3</v>
      </c>
      <c r="H97" s="100">
        <f t="shared" ref="H97:T97" si="66">H93+H96</f>
        <v>0</v>
      </c>
      <c r="I97" s="100">
        <f t="shared" si="66"/>
        <v>0</v>
      </c>
      <c r="J97" s="100">
        <f t="shared" si="66"/>
        <v>7.3</v>
      </c>
      <c r="K97" s="67">
        <f t="shared" si="66"/>
        <v>535.1</v>
      </c>
      <c r="L97" s="67">
        <f t="shared" si="66"/>
        <v>0</v>
      </c>
      <c r="M97" s="67">
        <f t="shared" si="66"/>
        <v>0</v>
      </c>
      <c r="N97" s="67">
        <f t="shared" si="66"/>
        <v>535.1</v>
      </c>
      <c r="O97" s="67">
        <f t="shared" si="66"/>
        <v>0</v>
      </c>
      <c r="P97" s="67">
        <f t="shared" si="66"/>
        <v>0</v>
      </c>
      <c r="Q97" s="67">
        <f t="shared" si="66"/>
        <v>0</v>
      </c>
      <c r="R97" s="67">
        <f t="shared" si="66"/>
        <v>0</v>
      </c>
      <c r="S97" s="67">
        <f t="shared" si="66"/>
        <v>348.5</v>
      </c>
      <c r="T97" s="67">
        <f t="shared" si="66"/>
        <v>0</v>
      </c>
      <c r="U97" s="8"/>
    </row>
    <row r="98" spans="1:21" ht="12.75" customHeight="1" thickBot="1">
      <c r="A98" s="15" t="s">
        <v>20</v>
      </c>
      <c r="B98" s="136" t="s">
        <v>34</v>
      </c>
      <c r="C98" s="137"/>
      <c r="D98" s="137"/>
      <c r="E98" s="137"/>
      <c r="F98" s="137"/>
      <c r="G98" s="101">
        <f t="shared" ref="G98:T98" si="67">G89+G97</f>
        <v>7.3</v>
      </c>
      <c r="H98" s="101">
        <f t="shared" si="67"/>
        <v>0</v>
      </c>
      <c r="I98" s="101">
        <f t="shared" si="67"/>
        <v>0</v>
      </c>
      <c r="J98" s="101">
        <f t="shared" si="67"/>
        <v>7.3</v>
      </c>
      <c r="K98" s="101">
        <f t="shared" si="67"/>
        <v>535.1</v>
      </c>
      <c r="L98" s="101">
        <f t="shared" si="67"/>
        <v>0</v>
      </c>
      <c r="M98" s="101">
        <f t="shared" si="67"/>
        <v>0</v>
      </c>
      <c r="N98" s="101">
        <f t="shared" si="67"/>
        <v>535.1</v>
      </c>
      <c r="O98" s="66">
        <f t="shared" si="67"/>
        <v>0</v>
      </c>
      <c r="P98" s="66">
        <f t="shared" si="67"/>
        <v>0</v>
      </c>
      <c r="Q98" s="66">
        <f t="shared" si="67"/>
        <v>0</v>
      </c>
      <c r="R98" s="66">
        <f t="shared" si="67"/>
        <v>0</v>
      </c>
      <c r="S98" s="101">
        <f t="shared" si="67"/>
        <v>348.5</v>
      </c>
      <c r="T98" s="101">
        <f t="shared" si="67"/>
        <v>0</v>
      </c>
      <c r="U98" s="16"/>
    </row>
    <row r="99" spans="1:21" ht="12.75" customHeight="1" thickBot="1">
      <c r="A99" s="17" t="s">
        <v>21</v>
      </c>
      <c r="B99" s="138" t="s">
        <v>40</v>
      </c>
      <c r="C99" s="139"/>
      <c r="D99" s="139"/>
      <c r="E99" s="139"/>
      <c r="F99" s="139"/>
      <c r="G99" s="139"/>
      <c r="H99" s="139"/>
      <c r="I99" s="139"/>
      <c r="J99" s="139"/>
      <c r="K99" s="139"/>
      <c r="L99" s="139"/>
      <c r="M99" s="139"/>
      <c r="N99" s="139"/>
      <c r="O99" s="139"/>
      <c r="P99" s="139"/>
      <c r="Q99" s="139"/>
      <c r="R99" s="139"/>
      <c r="S99" s="139"/>
      <c r="T99" s="140"/>
      <c r="U99" s="8"/>
    </row>
    <row r="100" spans="1:21" ht="12.75" customHeight="1" thickBot="1">
      <c r="A100" s="18" t="s">
        <v>21</v>
      </c>
      <c r="B100" s="19" t="s">
        <v>14</v>
      </c>
      <c r="C100" s="142" t="s">
        <v>41</v>
      </c>
      <c r="D100" s="143"/>
      <c r="E100" s="143"/>
      <c r="F100" s="143"/>
      <c r="G100" s="143"/>
      <c r="H100" s="143"/>
      <c r="I100" s="143"/>
      <c r="J100" s="143"/>
      <c r="K100" s="143"/>
      <c r="L100" s="143"/>
      <c r="M100" s="143"/>
      <c r="N100" s="143"/>
      <c r="O100" s="143"/>
      <c r="P100" s="143"/>
      <c r="Q100" s="143"/>
      <c r="R100" s="143"/>
      <c r="S100" s="143"/>
      <c r="T100" s="143"/>
      <c r="U100" s="8"/>
    </row>
    <row r="101" spans="1:21" ht="13.5" customHeight="1">
      <c r="A101" s="132" t="s">
        <v>21</v>
      </c>
      <c r="B101" s="120" t="s">
        <v>14</v>
      </c>
      <c r="C101" s="133" t="s">
        <v>14</v>
      </c>
      <c r="D101" s="135" t="s">
        <v>42</v>
      </c>
      <c r="E101" s="141" t="s">
        <v>17</v>
      </c>
      <c r="F101" s="21" t="s">
        <v>18</v>
      </c>
      <c r="G101" s="60">
        <f t="shared" ref="G101:G102" si="68">H101+J101</f>
        <v>0</v>
      </c>
      <c r="H101" s="61"/>
      <c r="I101" s="61"/>
      <c r="J101" s="61"/>
      <c r="K101" s="61">
        <f t="shared" ref="K101:K102" si="69">L101+N101</f>
        <v>0</v>
      </c>
      <c r="L101" s="61"/>
      <c r="M101" s="61"/>
      <c r="N101" s="61"/>
      <c r="O101" s="61">
        <f t="shared" ref="O101:O102" si="70">P101+R101</f>
        <v>0</v>
      </c>
      <c r="P101" s="61"/>
      <c r="Q101" s="61"/>
      <c r="R101" s="61"/>
      <c r="S101" s="61"/>
      <c r="T101" s="102"/>
      <c r="U101" s="8"/>
    </row>
    <row r="102" spans="1:21" ht="13.5" customHeight="1">
      <c r="A102" s="132"/>
      <c r="B102" s="121"/>
      <c r="C102" s="133"/>
      <c r="D102" s="135"/>
      <c r="E102" s="130"/>
      <c r="F102" s="21" t="s">
        <v>44</v>
      </c>
      <c r="G102" s="62">
        <f t="shared" si="68"/>
        <v>0</v>
      </c>
      <c r="H102" s="61"/>
      <c r="I102" s="61"/>
      <c r="J102" s="61"/>
      <c r="K102" s="61">
        <f t="shared" si="69"/>
        <v>0</v>
      </c>
      <c r="L102" s="61"/>
      <c r="M102" s="61"/>
      <c r="N102" s="61"/>
      <c r="O102" s="61">
        <f t="shared" si="70"/>
        <v>0</v>
      </c>
      <c r="P102" s="61"/>
      <c r="Q102" s="61"/>
      <c r="R102" s="61"/>
      <c r="S102" s="61">
        <v>57.9</v>
      </c>
      <c r="T102" s="102">
        <v>115.9</v>
      </c>
      <c r="U102" s="8"/>
    </row>
    <row r="103" spans="1:21" ht="13.5" customHeight="1">
      <c r="A103" s="132"/>
      <c r="B103" s="122"/>
      <c r="C103" s="133"/>
      <c r="D103" s="135"/>
      <c r="E103" s="131"/>
      <c r="F103" s="10" t="s">
        <v>19</v>
      </c>
      <c r="G103" s="62">
        <f t="shared" ref="G103:J103" si="71">SUM(G101+G102)</f>
        <v>0</v>
      </c>
      <c r="H103" s="62">
        <f t="shared" si="71"/>
        <v>0</v>
      </c>
      <c r="I103" s="62">
        <f t="shared" si="71"/>
        <v>0</v>
      </c>
      <c r="J103" s="62">
        <f t="shared" si="71"/>
        <v>0</v>
      </c>
      <c r="K103" s="62">
        <f t="shared" ref="K103:T103" si="72">SUM(K101+K102)</f>
        <v>0</v>
      </c>
      <c r="L103" s="62">
        <f t="shared" si="72"/>
        <v>0</v>
      </c>
      <c r="M103" s="62">
        <f t="shared" si="72"/>
        <v>0</v>
      </c>
      <c r="N103" s="62">
        <f t="shared" si="72"/>
        <v>0</v>
      </c>
      <c r="O103" s="62">
        <f t="shared" si="72"/>
        <v>0</v>
      </c>
      <c r="P103" s="62">
        <f t="shared" si="72"/>
        <v>0</v>
      </c>
      <c r="Q103" s="62">
        <f t="shared" si="72"/>
        <v>0</v>
      </c>
      <c r="R103" s="62">
        <f t="shared" si="72"/>
        <v>0</v>
      </c>
      <c r="S103" s="62">
        <f t="shared" si="72"/>
        <v>57.9</v>
      </c>
      <c r="T103" s="62">
        <f t="shared" si="72"/>
        <v>115.9</v>
      </c>
      <c r="U103" s="8"/>
    </row>
    <row r="104" spans="1:21" ht="13.5" customHeight="1">
      <c r="A104" s="132" t="s">
        <v>21</v>
      </c>
      <c r="B104" s="120" t="s">
        <v>14</v>
      </c>
      <c r="C104" s="133" t="s">
        <v>20</v>
      </c>
      <c r="D104" s="135" t="s">
        <v>43</v>
      </c>
      <c r="E104" s="220" t="s">
        <v>17</v>
      </c>
      <c r="F104" s="21" t="s">
        <v>18</v>
      </c>
      <c r="G104" s="62">
        <f t="shared" ref="G104:G105" si="73">H104+J104</f>
        <v>0</v>
      </c>
      <c r="H104" s="61"/>
      <c r="I104" s="61"/>
      <c r="J104" s="61"/>
      <c r="K104" s="61">
        <f t="shared" ref="K104:K105" si="74">L104+N104</f>
        <v>0</v>
      </c>
      <c r="L104" s="61"/>
      <c r="M104" s="61"/>
      <c r="N104" s="61"/>
      <c r="O104" s="61">
        <f t="shared" ref="O104:O105" si="75">P104+R104</f>
        <v>0</v>
      </c>
      <c r="P104" s="61"/>
      <c r="Q104" s="61"/>
      <c r="R104" s="61"/>
      <c r="S104" s="61"/>
      <c r="T104" s="102"/>
      <c r="U104" s="8"/>
    </row>
    <row r="105" spans="1:21" ht="13.5" customHeight="1">
      <c r="A105" s="132"/>
      <c r="B105" s="121"/>
      <c r="C105" s="133"/>
      <c r="D105" s="135"/>
      <c r="E105" s="220"/>
      <c r="F105" s="21" t="s">
        <v>44</v>
      </c>
      <c r="G105" s="65">
        <f t="shared" si="73"/>
        <v>218</v>
      </c>
      <c r="H105" s="72"/>
      <c r="I105" s="72"/>
      <c r="J105" s="72">
        <v>218</v>
      </c>
      <c r="K105" s="72">
        <f t="shared" si="74"/>
        <v>350</v>
      </c>
      <c r="L105" s="72"/>
      <c r="M105" s="72"/>
      <c r="N105" s="72">
        <v>350</v>
      </c>
      <c r="O105" s="72">
        <f t="shared" si="75"/>
        <v>0</v>
      </c>
      <c r="P105" s="72"/>
      <c r="Q105" s="72"/>
      <c r="R105" s="72"/>
      <c r="S105" s="61">
        <v>1012.4</v>
      </c>
      <c r="T105" s="102"/>
      <c r="U105" s="8"/>
    </row>
    <row r="106" spans="1:21" ht="13.5" customHeight="1">
      <c r="A106" s="132"/>
      <c r="B106" s="122"/>
      <c r="C106" s="133"/>
      <c r="D106" s="135"/>
      <c r="E106" s="221"/>
      <c r="F106" s="10" t="s">
        <v>19</v>
      </c>
      <c r="G106" s="62">
        <f t="shared" ref="G106:J106" si="76">SUM(G104:G105)</f>
        <v>218</v>
      </c>
      <c r="H106" s="62">
        <f t="shared" si="76"/>
        <v>0</v>
      </c>
      <c r="I106" s="62">
        <f t="shared" si="76"/>
        <v>0</v>
      </c>
      <c r="J106" s="62">
        <f t="shared" si="76"/>
        <v>218</v>
      </c>
      <c r="K106" s="62">
        <f t="shared" ref="K106:T106" si="77">SUM(K104:K105)</f>
        <v>350</v>
      </c>
      <c r="L106" s="62">
        <f t="shared" si="77"/>
        <v>0</v>
      </c>
      <c r="M106" s="62">
        <f t="shared" si="77"/>
        <v>0</v>
      </c>
      <c r="N106" s="62">
        <f t="shared" si="77"/>
        <v>350</v>
      </c>
      <c r="O106" s="62">
        <f t="shared" si="77"/>
        <v>0</v>
      </c>
      <c r="P106" s="62">
        <f t="shared" si="77"/>
        <v>0</v>
      </c>
      <c r="Q106" s="62">
        <f t="shared" si="77"/>
        <v>0</v>
      </c>
      <c r="R106" s="62">
        <f t="shared" si="77"/>
        <v>0</v>
      </c>
      <c r="S106" s="62">
        <f t="shared" si="77"/>
        <v>1012.4</v>
      </c>
      <c r="T106" s="62">
        <f t="shared" si="77"/>
        <v>0</v>
      </c>
      <c r="U106" s="8"/>
    </row>
    <row r="107" spans="1:21" ht="12.75" customHeight="1">
      <c r="A107" s="132" t="s">
        <v>21</v>
      </c>
      <c r="B107" s="120" t="s">
        <v>14</v>
      </c>
      <c r="C107" s="133" t="s">
        <v>21</v>
      </c>
      <c r="D107" s="135" t="s">
        <v>110</v>
      </c>
      <c r="E107" s="219" t="s">
        <v>17</v>
      </c>
      <c r="F107" s="25" t="s">
        <v>37</v>
      </c>
      <c r="G107" s="63">
        <f t="shared" ref="G107:G109" si="78">H107+J107</f>
        <v>0</v>
      </c>
      <c r="H107" s="64"/>
      <c r="I107" s="64"/>
      <c r="J107" s="64"/>
      <c r="K107" s="64">
        <f t="shared" ref="K107:K109" si="79">L107+N107</f>
        <v>170.4</v>
      </c>
      <c r="L107" s="64">
        <v>2.6</v>
      </c>
      <c r="M107" s="64"/>
      <c r="N107" s="64">
        <v>167.8</v>
      </c>
      <c r="O107" s="64">
        <f t="shared" ref="O107:O109" si="80">P107+R107</f>
        <v>2.6</v>
      </c>
      <c r="P107" s="64">
        <v>2.6</v>
      </c>
      <c r="Q107" s="64"/>
      <c r="R107" s="64"/>
      <c r="S107" s="64">
        <v>8.4</v>
      </c>
      <c r="T107" s="118">
        <v>0</v>
      </c>
      <c r="U107" s="8"/>
    </row>
    <row r="108" spans="1:21" ht="12.75" customHeight="1">
      <c r="A108" s="132"/>
      <c r="B108" s="121"/>
      <c r="C108" s="133"/>
      <c r="D108" s="135"/>
      <c r="E108" s="220"/>
      <c r="F108" s="25" t="s">
        <v>113</v>
      </c>
      <c r="G108" s="63">
        <f t="shared" si="78"/>
        <v>0</v>
      </c>
      <c r="H108" s="64"/>
      <c r="I108" s="64"/>
      <c r="J108" s="64"/>
      <c r="K108" s="64">
        <f t="shared" si="79"/>
        <v>0</v>
      </c>
      <c r="L108" s="64"/>
      <c r="M108" s="64"/>
      <c r="N108" s="64"/>
      <c r="O108" s="64">
        <f t="shared" si="80"/>
        <v>0</v>
      </c>
      <c r="P108" s="64"/>
      <c r="Q108" s="64"/>
      <c r="R108" s="64"/>
      <c r="S108" s="64">
        <v>0</v>
      </c>
      <c r="T108" s="118">
        <v>0</v>
      </c>
      <c r="U108" s="8"/>
    </row>
    <row r="109" spans="1:21" ht="12.75" customHeight="1">
      <c r="A109" s="132"/>
      <c r="B109" s="121"/>
      <c r="C109" s="133"/>
      <c r="D109" s="135"/>
      <c r="E109" s="220"/>
      <c r="F109" s="25" t="s">
        <v>92</v>
      </c>
      <c r="G109" s="63">
        <f t="shared" si="78"/>
        <v>0</v>
      </c>
      <c r="H109" s="64"/>
      <c r="I109" s="64"/>
      <c r="J109" s="64"/>
      <c r="K109" s="64">
        <f t="shared" si="79"/>
        <v>0</v>
      </c>
      <c r="L109" s="64"/>
      <c r="M109" s="64"/>
      <c r="N109" s="64"/>
      <c r="O109" s="64">
        <f t="shared" si="80"/>
        <v>0</v>
      </c>
      <c r="P109" s="64"/>
      <c r="Q109" s="64"/>
      <c r="R109" s="64"/>
      <c r="S109" s="64">
        <v>0</v>
      </c>
      <c r="T109" s="118">
        <v>0</v>
      </c>
      <c r="U109" s="8"/>
    </row>
    <row r="110" spans="1:21" ht="12.75" customHeight="1">
      <c r="A110" s="132"/>
      <c r="B110" s="122"/>
      <c r="C110" s="133"/>
      <c r="D110" s="135"/>
      <c r="E110" s="221"/>
      <c r="F110" s="10" t="s">
        <v>19</v>
      </c>
      <c r="G110" s="63">
        <f t="shared" ref="G110:J110" si="81">SUM(G107:G109)</f>
        <v>0</v>
      </c>
      <c r="H110" s="63">
        <f t="shared" si="81"/>
        <v>0</v>
      </c>
      <c r="I110" s="63">
        <f t="shared" si="81"/>
        <v>0</v>
      </c>
      <c r="J110" s="63">
        <f t="shared" si="81"/>
        <v>0</v>
      </c>
      <c r="K110" s="62">
        <f t="shared" ref="K110:T110" si="82">SUM(K107:K109)</f>
        <v>170.4</v>
      </c>
      <c r="L110" s="62">
        <f t="shared" si="82"/>
        <v>2.6</v>
      </c>
      <c r="M110" s="62">
        <f t="shared" si="82"/>
        <v>0</v>
      </c>
      <c r="N110" s="62">
        <f t="shared" si="82"/>
        <v>167.8</v>
      </c>
      <c r="O110" s="63">
        <f t="shared" si="82"/>
        <v>2.6</v>
      </c>
      <c r="P110" s="63">
        <f t="shared" si="82"/>
        <v>2.6</v>
      </c>
      <c r="Q110" s="63">
        <f t="shared" si="82"/>
        <v>0</v>
      </c>
      <c r="R110" s="63">
        <f t="shared" si="82"/>
        <v>0</v>
      </c>
      <c r="S110" s="62">
        <f t="shared" si="82"/>
        <v>8.4</v>
      </c>
      <c r="T110" s="62">
        <f t="shared" si="82"/>
        <v>0</v>
      </c>
      <c r="U110" s="8"/>
    </row>
    <row r="111" spans="1:21" ht="12.75" customHeight="1">
      <c r="A111" s="173" t="s">
        <v>21</v>
      </c>
      <c r="B111" s="120" t="s">
        <v>14</v>
      </c>
      <c r="C111" s="123" t="s">
        <v>23</v>
      </c>
      <c r="D111" s="193" t="s">
        <v>45</v>
      </c>
      <c r="E111" s="129" t="s">
        <v>17</v>
      </c>
      <c r="F111" s="25" t="s">
        <v>37</v>
      </c>
      <c r="G111" s="90">
        <f t="shared" ref="G111:G114" si="83">H111+J111</f>
        <v>5.6</v>
      </c>
      <c r="H111" s="64"/>
      <c r="I111" s="64"/>
      <c r="J111" s="89">
        <v>5.6</v>
      </c>
      <c r="K111" s="64">
        <f t="shared" ref="K111:K114" si="84">L111+N111</f>
        <v>17.899999999999999</v>
      </c>
      <c r="L111" s="64"/>
      <c r="M111" s="64"/>
      <c r="N111" s="64">
        <v>17.899999999999999</v>
      </c>
      <c r="O111" s="89">
        <f t="shared" ref="O111:O114" si="85">P111+R111</f>
        <v>0</v>
      </c>
      <c r="P111" s="64"/>
      <c r="Q111" s="64"/>
      <c r="R111" s="89"/>
      <c r="S111" s="61">
        <v>0</v>
      </c>
      <c r="T111" s="102"/>
      <c r="U111" s="8"/>
    </row>
    <row r="112" spans="1:21" ht="12.75" customHeight="1">
      <c r="A112" s="174"/>
      <c r="B112" s="121"/>
      <c r="C112" s="124"/>
      <c r="D112" s="171"/>
      <c r="E112" s="130"/>
      <c r="F112" s="24" t="s">
        <v>44</v>
      </c>
      <c r="G112" s="49">
        <f t="shared" si="83"/>
        <v>302</v>
      </c>
      <c r="H112" s="85"/>
      <c r="I112" s="85"/>
      <c r="J112" s="85">
        <v>302</v>
      </c>
      <c r="K112" s="64">
        <f t="shared" si="84"/>
        <v>145</v>
      </c>
      <c r="L112" s="64"/>
      <c r="M112" s="64"/>
      <c r="N112" s="64">
        <v>145</v>
      </c>
      <c r="O112" s="64">
        <f t="shared" si="85"/>
        <v>0</v>
      </c>
      <c r="P112" s="64"/>
      <c r="Q112" s="64"/>
      <c r="R112" s="64"/>
      <c r="S112" s="61"/>
      <c r="T112" s="102"/>
      <c r="U112" s="8"/>
    </row>
    <row r="113" spans="1:22" ht="12.75" customHeight="1">
      <c r="A113" s="174"/>
      <c r="B113" s="121"/>
      <c r="C113" s="124"/>
      <c r="D113" s="171"/>
      <c r="E113" s="130"/>
      <c r="F113" s="25" t="s">
        <v>113</v>
      </c>
      <c r="G113" s="63">
        <f t="shared" si="83"/>
        <v>0</v>
      </c>
      <c r="H113" s="64">
        <v>0</v>
      </c>
      <c r="I113" s="64"/>
      <c r="J113" s="64"/>
      <c r="K113" s="64">
        <f t="shared" si="84"/>
        <v>0</v>
      </c>
      <c r="L113" s="64"/>
      <c r="M113" s="64"/>
      <c r="N113" s="64"/>
      <c r="O113" s="64">
        <f t="shared" si="85"/>
        <v>0</v>
      </c>
      <c r="P113" s="64"/>
      <c r="Q113" s="64"/>
      <c r="R113" s="64"/>
      <c r="S113" s="61"/>
      <c r="T113" s="102"/>
      <c r="U113" s="8"/>
    </row>
    <row r="114" spans="1:22" ht="12.75" customHeight="1">
      <c r="A114" s="174"/>
      <c r="B114" s="121"/>
      <c r="C114" s="124"/>
      <c r="D114" s="171"/>
      <c r="E114" s="130"/>
      <c r="F114" s="25" t="s">
        <v>92</v>
      </c>
      <c r="G114" s="49">
        <f t="shared" si="83"/>
        <v>0</v>
      </c>
      <c r="H114" s="85"/>
      <c r="I114" s="85"/>
      <c r="J114" s="85">
        <v>0</v>
      </c>
      <c r="K114" s="64">
        <f t="shared" si="84"/>
        <v>101.3</v>
      </c>
      <c r="L114" s="64"/>
      <c r="M114" s="64"/>
      <c r="N114" s="64">
        <v>101.3</v>
      </c>
      <c r="O114" s="85">
        <f t="shared" si="85"/>
        <v>0</v>
      </c>
      <c r="P114" s="85"/>
      <c r="Q114" s="85"/>
      <c r="R114" s="85">
        <v>0</v>
      </c>
      <c r="S114" s="61"/>
      <c r="T114" s="102"/>
      <c r="U114" s="8"/>
    </row>
    <row r="115" spans="1:22" ht="12.75" customHeight="1">
      <c r="A115" s="167"/>
      <c r="B115" s="122"/>
      <c r="C115" s="125"/>
      <c r="D115" s="134"/>
      <c r="E115" s="131"/>
      <c r="F115" s="10" t="s">
        <v>19</v>
      </c>
      <c r="G115" s="49">
        <f t="shared" ref="G115:J115" si="86">SUM(G111:G114)</f>
        <v>307.60000000000002</v>
      </c>
      <c r="H115" s="49">
        <f t="shared" si="86"/>
        <v>0</v>
      </c>
      <c r="I115" s="49">
        <f t="shared" si="86"/>
        <v>0</v>
      </c>
      <c r="J115" s="49">
        <f t="shared" si="86"/>
        <v>307.60000000000002</v>
      </c>
      <c r="K115" s="63">
        <f t="shared" ref="K115:T115" si="87">SUM(K111:K114)</f>
        <v>264.2</v>
      </c>
      <c r="L115" s="63">
        <f t="shared" si="87"/>
        <v>0</v>
      </c>
      <c r="M115" s="63">
        <f t="shared" si="87"/>
        <v>0</v>
      </c>
      <c r="N115" s="63">
        <f t="shared" si="87"/>
        <v>264.2</v>
      </c>
      <c r="O115" s="90">
        <f t="shared" si="87"/>
        <v>0</v>
      </c>
      <c r="P115" s="90">
        <f t="shared" si="87"/>
        <v>0</v>
      </c>
      <c r="Q115" s="90">
        <f t="shared" si="87"/>
        <v>0</v>
      </c>
      <c r="R115" s="90">
        <f t="shared" si="87"/>
        <v>0</v>
      </c>
      <c r="S115" s="62">
        <f t="shared" si="87"/>
        <v>0</v>
      </c>
      <c r="T115" s="62">
        <f t="shared" si="87"/>
        <v>0</v>
      </c>
      <c r="U115" s="87"/>
      <c r="V115" s="1"/>
    </row>
    <row r="116" spans="1:22" ht="12" customHeight="1">
      <c r="A116" s="132" t="s">
        <v>21</v>
      </c>
      <c r="B116" s="120" t="s">
        <v>14</v>
      </c>
      <c r="C116" s="133" t="s">
        <v>24</v>
      </c>
      <c r="D116" s="135" t="s">
        <v>83</v>
      </c>
      <c r="E116" s="130" t="s">
        <v>17</v>
      </c>
      <c r="F116" s="25" t="s">
        <v>37</v>
      </c>
      <c r="G116" s="63">
        <f t="shared" ref="G116:G118" si="88">H116+J116</f>
        <v>0</v>
      </c>
      <c r="H116" s="64"/>
      <c r="I116" s="64"/>
      <c r="J116" s="64">
        <v>0</v>
      </c>
      <c r="K116" s="64">
        <f t="shared" ref="K116:K118" si="89">L116+N116</f>
        <v>0</v>
      </c>
      <c r="L116" s="64"/>
      <c r="M116" s="64"/>
      <c r="N116" s="64"/>
      <c r="O116" s="64">
        <f t="shared" ref="O116:O118" si="90">P116+R116</f>
        <v>0</v>
      </c>
      <c r="P116" s="64"/>
      <c r="Q116" s="64"/>
      <c r="R116" s="64"/>
      <c r="S116" s="61">
        <v>1.5</v>
      </c>
      <c r="T116" s="102">
        <v>3</v>
      </c>
      <c r="U116" s="8"/>
    </row>
    <row r="117" spans="1:22" ht="12" customHeight="1">
      <c r="A117" s="132"/>
      <c r="B117" s="121"/>
      <c r="C117" s="133"/>
      <c r="D117" s="135"/>
      <c r="E117" s="130"/>
      <c r="F117" s="25" t="s">
        <v>113</v>
      </c>
      <c r="G117" s="62">
        <f t="shared" si="88"/>
        <v>0</v>
      </c>
      <c r="H117" s="61"/>
      <c r="I117" s="61"/>
      <c r="J117" s="61">
        <v>0</v>
      </c>
      <c r="K117" s="61">
        <f t="shared" si="89"/>
        <v>0</v>
      </c>
      <c r="L117" s="61"/>
      <c r="M117" s="61"/>
      <c r="N117" s="61"/>
      <c r="O117" s="61">
        <f t="shared" si="90"/>
        <v>0</v>
      </c>
      <c r="P117" s="61"/>
      <c r="Q117" s="61"/>
      <c r="R117" s="61"/>
      <c r="S117" s="61"/>
      <c r="T117" s="102"/>
      <c r="U117" s="8"/>
    </row>
    <row r="118" spans="1:22" ht="12" customHeight="1">
      <c r="A118" s="132"/>
      <c r="B118" s="121"/>
      <c r="C118" s="133"/>
      <c r="D118" s="135"/>
      <c r="E118" s="130"/>
      <c r="F118" s="25" t="s">
        <v>92</v>
      </c>
      <c r="G118" s="62">
        <f t="shared" si="88"/>
        <v>0</v>
      </c>
      <c r="H118" s="61"/>
      <c r="I118" s="61"/>
      <c r="J118" s="61">
        <v>0</v>
      </c>
      <c r="K118" s="61">
        <f t="shared" si="89"/>
        <v>0</v>
      </c>
      <c r="L118" s="61"/>
      <c r="M118" s="61"/>
      <c r="N118" s="61"/>
      <c r="O118" s="61">
        <f t="shared" si="90"/>
        <v>0</v>
      </c>
      <c r="P118" s="61"/>
      <c r="Q118" s="61"/>
      <c r="R118" s="61"/>
      <c r="S118" s="61">
        <v>8.5</v>
      </c>
      <c r="T118" s="102">
        <v>17</v>
      </c>
      <c r="U118" s="8"/>
    </row>
    <row r="119" spans="1:22" ht="12" customHeight="1">
      <c r="A119" s="132"/>
      <c r="B119" s="122"/>
      <c r="C119" s="133"/>
      <c r="D119" s="135"/>
      <c r="E119" s="131"/>
      <c r="F119" s="10" t="s">
        <v>19</v>
      </c>
      <c r="G119" s="62">
        <f t="shared" ref="G119:J119" si="91">SUM(G116:G118)</f>
        <v>0</v>
      </c>
      <c r="H119" s="62">
        <f t="shared" si="91"/>
        <v>0</v>
      </c>
      <c r="I119" s="62">
        <f t="shared" si="91"/>
        <v>0</v>
      </c>
      <c r="J119" s="62">
        <f t="shared" si="91"/>
        <v>0</v>
      </c>
      <c r="K119" s="62">
        <f t="shared" ref="K119:T119" si="92">SUM(K116:K118)</f>
        <v>0</v>
      </c>
      <c r="L119" s="62">
        <f t="shared" si="92"/>
        <v>0</v>
      </c>
      <c r="M119" s="62">
        <f t="shared" si="92"/>
        <v>0</v>
      </c>
      <c r="N119" s="62">
        <f t="shared" si="92"/>
        <v>0</v>
      </c>
      <c r="O119" s="62">
        <f t="shared" si="92"/>
        <v>0</v>
      </c>
      <c r="P119" s="62">
        <f t="shared" si="92"/>
        <v>0</v>
      </c>
      <c r="Q119" s="62">
        <f t="shared" si="92"/>
        <v>0</v>
      </c>
      <c r="R119" s="62">
        <f t="shared" si="92"/>
        <v>0</v>
      </c>
      <c r="S119" s="62">
        <f t="shared" si="92"/>
        <v>10</v>
      </c>
      <c r="T119" s="62">
        <f t="shared" si="92"/>
        <v>20</v>
      </c>
      <c r="U119" s="8"/>
    </row>
    <row r="120" spans="1:22" ht="12" customHeight="1">
      <c r="A120" s="132" t="s">
        <v>21</v>
      </c>
      <c r="B120" s="120" t="s">
        <v>14</v>
      </c>
      <c r="C120" s="125" t="s">
        <v>27</v>
      </c>
      <c r="D120" s="134" t="s">
        <v>114</v>
      </c>
      <c r="E120" s="130" t="s">
        <v>17</v>
      </c>
      <c r="F120" s="37" t="s">
        <v>18</v>
      </c>
      <c r="G120" s="63">
        <f t="shared" ref="G120:G121" si="93">H120+J120</f>
        <v>6.9</v>
      </c>
      <c r="H120" s="73">
        <v>6.9</v>
      </c>
      <c r="I120" s="73"/>
      <c r="J120" s="73"/>
      <c r="K120" s="64">
        <f t="shared" ref="K120:K121" si="94">L120+N120</f>
        <v>5.4</v>
      </c>
      <c r="L120" s="73">
        <v>5.4</v>
      </c>
      <c r="M120" s="73"/>
      <c r="N120" s="73"/>
      <c r="O120" s="64">
        <f t="shared" ref="O120:O121" si="95">P120+R120</f>
        <v>5.4</v>
      </c>
      <c r="P120" s="73">
        <v>5.4</v>
      </c>
      <c r="Q120" s="73"/>
      <c r="R120" s="73"/>
      <c r="S120" s="73">
        <v>2.5</v>
      </c>
      <c r="T120" s="79">
        <v>2.5</v>
      </c>
      <c r="U120" s="8"/>
    </row>
    <row r="121" spans="1:22" ht="12.75" customHeight="1">
      <c r="A121" s="132"/>
      <c r="B121" s="121"/>
      <c r="C121" s="125"/>
      <c r="D121" s="134"/>
      <c r="E121" s="130"/>
      <c r="F121" s="37" t="s">
        <v>72</v>
      </c>
      <c r="G121" s="63">
        <f t="shared" si="93"/>
        <v>0</v>
      </c>
      <c r="H121" s="73"/>
      <c r="I121" s="73"/>
      <c r="J121" s="73"/>
      <c r="K121" s="64">
        <f t="shared" si="94"/>
        <v>0</v>
      </c>
      <c r="L121" s="73"/>
      <c r="M121" s="73"/>
      <c r="N121" s="73"/>
      <c r="O121" s="64">
        <f t="shared" si="95"/>
        <v>0</v>
      </c>
      <c r="P121" s="73"/>
      <c r="Q121" s="73"/>
      <c r="R121" s="73"/>
      <c r="S121" s="73"/>
      <c r="T121" s="79"/>
      <c r="U121" s="8"/>
    </row>
    <row r="122" spans="1:22" ht="10.5" customHeight="1">
      <c r="A122" s="132"/>
      <c r="B122" s="122"/>
      <c r="C122" s="133"/>
      <c r="D122" s="135"/>
      <c r="E122" s="131"/>
      <c r="F122" s="10" t="s">
        <v>19</v>
      </c>
      <c r="G122" s="63">
        <f t="shared" ref="G122:J122" si="96">SUM(G120+G121)</f>
        <v>6.9</v>
      </c>
      <c r="H122" s="63">
        <f t="shared" si="96"/>
        <v>6.9</v>
      </c>
      <c r="I122" s="63">
        <f t="shared" si="96"/>
        <v>0</v>
      </c>
      <c r="J122" s="63">
        <f t="shared" si="96"/>
        <v>0</v>
      </c>
      <c r="K122" s="63">
        <f t="shared" ref="K122:T122" si="97">SUM(K120+K121)</f>
        <v>5.4</v>
      </c>
      <c r="L122" s="63">
        <f t="shared" si="97"/>
        <v>5.4</v>
      </c>
      <c r="M122" s="63">
        <f t="shared" si="97"/>
        <v>0</v>
      </c>
      <c r="N122" s="63">
        <f t="shared" si="97"/>
        <v>0</v>
      </c>
      <c r="O122" s="63">
        <f t="shared" si="97"/>
        <v>5.4</v>
      </c>
      <c r="P122" s="63">
        <f t="shared" si="97"/>
        <v>5.4</v>
      </c>
      <c r="Q122" s="63">
        <f t="shared" si="97"/>
        <v>0</v>
      </c>
      <c r="R122" s="63">
        <f t="shared" si="97"/>
        <v>0</v>
      </c>
      <c r="S122" s="63">
        <f t="shared" si="97"/>
        <v>2.5</v>
      </c>
      <c r="T122" s="63">
        <f t="shared" si="97"/>
        <v>2.5</v>
      </c>
      <c r="U122" s="8"/>
    </row>
    <row r="123" spans="1:22" ht="14.25" customHeight="1" thickBot="1">
      <c r="A123" s="13" t="s">
        <v>21</v>
      </c>
      <c r="B123" s="14" t="s">
        <v>14</v>
      </c>
      <c r="C123" s="144" t="s">
        <v>30</v>
      </c>
      <c r="D123" s="145"/>
      <c r="E123" s="145"/>
      <c r="F123" s="145"/>
      <c r="G123" s="50">
        <f t="shared" ref="G123:J123" si="98">G103+G106+G110+G115+G119+G122</f>
        <v>532.5</v>
      </c>
      <c r="H123" s="50">
        <f t="shared" si="98"/>
        <v>6.9</v>
      </c>
      <c r="I123" s="50">
        <f t="shared" si="98"/>
        <v>0</v>
      </c>
      <c r="J123" s="50">
        <f t="shared" si="98"/>
        <v>525.6</v>
      </c>
      <c r="K123" s="67">
        <f t="shared" ref="K123:T123" si="99">K103+K106+K110+K115+K119+K122</f>
        <v>789.99999999999989</v>
      </c>
      <c r="L123" s="67">
        <f t="shared" si="99"/>
        <v>8</v>
      </c>
      <c r="M123" s="67">
        <f t="shared" si="99"/>
        <v>0</v>
      </c>
      <c r="N123" s="67">
        <f t="shared" si="99"/>
        <v>782</v>
      </c>
      <c r="O123" s="67">
        <f t="shared" si="99"/>
        <v>8</v>
      </c>
      <c r="P123" s="67">
        <f t="shared" si="99"/>
        <v>8</v>
      </c>
      <c r="Q123" s="67">
        <f t="shared" si="99"/>
        <v>0</v>
      </c>
      <c r="R123" s="67">
        <f t="shared" si="99"/>
        <v>0</v>
      </c>
      <c r="S123" s="67">
        <f t="shared" si="99"/>
        <v>1091.2</v>
      </c>
      <c r="T123" s="67">
        <f t="shared" si="99"/>
        <v>138.4</v>
      </c>
      <c r="U123" s="16"/>
    </row>
    <row r="124" spans="1:22" ht="14.25" customHeight="1" thickBot="1">
      <c r="A124" s="26" t="s">
        <v>21</v>
      </c>
      <c r="B124" s="27" t="s">
        <v>20</v>
      </c>
      <c r="C124" s="204" t="s">
        <v>46</v>
      </c>
      <c r="D124" s="205"/>
      <c r="E124" s="205"/>
      <c r="F124" s="205"/>
      <c r="G124" s="205"/>
      <c r="H124" s="205"/>
      <c r="I124" s="205"/>
      <c r="J124" s="205"/>
      <c r="K124" s="205"/>
      <c r="L124" s="205"/>
      <c r="M124" s="205"/>
      <c r="N124" s="205"/>
      <c r="O124" s="205"/>
      <c r="P124" s="205"/>
      <c r="Q124" s="205"/>
      <c r="R124" s="205"/>
      <c r="S124" s="205"/>
      <c r="T124" s="205"/>
      <c r="U124" s="8"/>
    </row>
    <row r="125" spans="1:22" ht="12" customHeight="1">
      <c r="A125" s="132" t="s">
        <v>21</v>
      </c>
      <c r="B125" s="120" t="s">
        <v>20</v>
      </c>
      <c r="C125" s="125" t="s">
        <v>14</v>
      </c>
      <c r="D125" s="134" t="s">
        <v>66</v>
      </c>
      <c r="E125" s="130" t="s">
        <v>17</v>
      </c>
      <c r="F125" s="37" t="s">
        <v>18</v>
      </c>
      <c r="G125" s="68">
        <f>H125+J125</f>
        <v>0</v>
      </c>
      <c r="H125" s="73"/>
      <c r="I125" s="73"/>
      <c r="J125" s="73"/>
      <c r="K125" s="64">
        <f t="shared" ref="K125" si="100">L125+N125</f>
        <v>0</v>
      </c>
      <c r="L125" s="73"/>
      <c r="M125" s="73"/>
      <c r="N125" s="73"/>
      <c r="O125" s="64">
        <f t="shared" ref="O125" si="101">P125+R125</f>
        <v>0</v>
      </c>
      <c r="P125" s="73"/>
      <c r="Q125" s="73"/>
      <c r="R125" s="73"/>
      <c r="S125" s="73"/>
      <c r="T125" s="79"/>
      <c r="U125" s="8"/>
    </row>
    <row r="126" spans="1:22" ht="12.75" customHeight="1">
      <c r="A126" s="132"/>
      <c r="B126" s="121"/>
      <c r="C126" s="125"/>
      <c r="D126" s="134"/>
      <c r="E126" s="130"/>
      <c r="F126" s="37" t="s">
        <v>72</v>
      </c>
      <c r="G126" s="68"/>
      <c r="H126" s="73"/>
      <c r="I126" s="73"/>
      <c r="J126" s="73"/>
      <c r="K126" s="64"/>
      <c r="L126" s="73"/>
      <c r="M126" s="73"/>
      <c r="N126" s="73"/>
      <c r="O126" s="64"/>
      <c r="P126" s="73"/>
      <c r="Q126" s="73"/>
      <c r="R126" s="73"/>
      <c r="S126" s="73"/>
      <c r="T126" s="79"/>
      <c r="U126" s="8"/>
    </row>
    <row r="127" spans="1:22" ht="10.5" customHeight="1">
      <c r="A127" s="132"/>
      <c r="B127" s="122"/>
      <c r="C127" s="133"/>
      <c r="D127" s="135"/>
      <c r="E127" s="131"/>
      <c r="F127" s="10" t="s">
        <v>19</v>
      </c>
      <c r="G127" s="63">
        <f>SUM(G125+G126)</f>
        <v>0</v>
      </c>
      <c r="H127" s="63">
        <f t="shared" ref="H127:T127" si="102">SUM(H125+H126)</f>
        <v>0</v>
      </c>
      <c r="I127" s="63">
        <f t="shared" si="102"/>
        <v>0</v>
      </c>
      <c r="J127" s="63">
        <f t="shared" si="102"/>
        <v>0</v>
      </c>
      <c r="K127" s="63">
        <f t="shared" si="102"/>
        <v>0</v>
      </c>
      <c r="L127" s="63">
        <f t="shared" si="102"/>
        <v>0</v>
      </c>
      <c r="M127" s="63">
        <f t="shared" si="102"/>
        <v>0</v>
      </c>
      <c r="N127" s="63">
        <f t="shared" si="102"/>
        <v>0</v>
      </c>
      <c r="O127" s="63">
        <f t="shared" si="102"/>
        <v>0</v>
      </c>
      <c r="P127" s="63">
        <f t="shared" si="102"/>
        <v>0</v>
      </c>
      <c r="Q127" s="63">
        <f t="shared" si="102"/>
        <v>0</v>
      </c>
      <c r="R127" s="63">
        <f t="shared" si="102"/>
        <v>0</v>
      </c>
      <c r="S127" s="63">
        <f t="shared" si="102"/>
        <v>0</v>
      </c>
      <c r="T127" s="63">
        <f t="shared" si="102"/>
        <v>0</v>
      </c>
      <c r="U127" s="8"/>
    </row>
    <row r="128" spans="1:22" ht="15" customHeight="1" thickBot="1">
      <c r="A128" s="13" t="s">
        <v>21</v>
      </c>
      <c r="B128" s="14" t="s">
        <v>20</v>
      </c>
      <c r="C128" s="144" t="s">
        <v>30</v>
      </c>
      <c r="D128" s="145"/>
      <c r="E128" s="145"/>
      <c r="F128" s="145"/>
      <c r="G128" s="78">
        <f t="shared" ref="G128:T128" si="103">SUM(G127)</f>
        <v>0</v>
      </c>
      <c r="H128" s="78">
        <f t="shared" si="103"/>
        <v>0</v>
      </c>
      <c r="I128" s="78">
        <f t="shared" si="103"/>
        <v>0</v>
      </c>
      <c r="J128" s="78">
        <f t="shared" si="103"/>
        <v>0</v>
      </c>
      <c r="K128" s="78">
        <f t="shared" si="103"/>
        <v>0</v>
      </c>
      <c r="L128" s="78">
        <f t="shared" si="103"/>
        <v>0</v>
      </c>
      <c r="M128" s="78">
        <f t="shared" si="103"/>
        <v>0</v>
      </c>
      <c r="N128" s="78">
        <f t="shared" si="103"/>
        <v>0</v>
      </c>
      <c r="O128" s="78">
        <f t="shared" si="103"/>
        <v>0</v>
      </c>
      <c r="P128" s="78">
        <f t="shared" si="103"/>
        <v>0</v>
      </c>
      <c r="Q128" s="78">
        <f t="shared" si="103"/>
        <v>0</v>
      </c>
      <c r="R128" s="78">
        <f t="shared" si="103"/>
        <v>0</v>
      </c>
      <c r="S128" s="78">
        <f t="shared" si="103"/>
        <v>0</v>
      </c>
      <c r="T128" s="78">
        <f t="shared" si="103"/>
        <v>0</v>
      </c>
      <c r="U128" s="16"/>
    </row>
    <row r="129" spans="1:21" ht="15" customHeight="1" thickBot="1">
      <c r="A129" s="44" t="s">
        <v>21</v>
      </c>
      <c r="B129" s="43" t="s">
        <v>21</v>
      </c>
      <c r="C129" s="204" t="s">
        <v>67</v>
      </c>
      <c r="D129" s="205"/>
      <c r="E129" s="205"/>
      <c r="F129" s="205"/>
      <c r="G129" s="205"/>
      <c r="H129" s="205"/>
      <c r="I129" s="205"/>
      <c r="J129" s="205"/>
      <c r="K129" s="205"/>
      <c r="L129" s="205"/>
      <c r="M129" s="205"/>
      <c r="N129" s="205"/>
      <c r="O129" s="205"/>
      <c r="P129" s="205"/>
      <c r="Q129" s="205"/>
      <c r="R129" s="205"/>
      <c r="S129" s="205"/>
      <c r="T129" s="205"/>
      <c r="U129" s="16"/>
    </row>
    <row r="130" spans="1:21" ht="12" customHeight="1">
      <c r="A130" s="132" t="s">
        <v>21</v>
      </c>
      <c r="B130" s="120" t="s">
        <v>21</v>
      </c>
      <c r="C130" s="133" t="s">
        <v>14</v>
      </c>
      <c r="D130" s="135" t="s">
        <v>68</v>
      </c>
      <c r="E130" s="130" t="s">
        <v>17</v>
      </c>
      <c r="F130" s="25" t="s">
        <v>18</v>
      </c>
      <c r="G130" s="98">
        <f t="shared" ref="G130:G131" si="104">H130+J130</f>
        <v>5</v>
      </c>
      <c r="H130" s="89"/>
      <c r="I130" s="89"/>
      <c r="J130" s="89">
        <v>5</v>
      </c>
      <c r="K130" s="64">
        <f t="shared" ref="K130:K131" si="105">L130+N130</f>
        <v>11.25</v>
      </c>
      <c r="L130" s="64"/>
      <c r="M130" s="64"/>
      <c r="N130" s="64">
        <v>11.25</v>
      </c>
      <c r="O130" s="64">
        <f t="shared" ref="O130:O131" si="106">P130+R130</f>
        <v>0</v>
      </c>
      <c r="P130" s="64"/>
      <c r="Q130" s="64"/>
      <c r="R130" s="64"/>
      <c r="S130" s="64">
        <v>3.8</v>
      </c>
      <c r="T130" s="118"/>
      <c r="U130" s="8"/>
    </row>
    <row r="131" spans="1:21" ht="12" customHeight="1">
      <c r="A131" s="132"/>
      <c r="B131" s="121"/>
      <c r="C131" s="133"/>
      <c r="D131" s="135"/>
      <c r="E131" s="130"/>
      <c r="F131" s="25" t="s">
        <v>92</v>
      </c>
      <c r="G131" s="90">
        <f t="shared" si="104"/>
        <v>0</v>
      </c>
      <c r="H131" s="89"/>
      <c r="I131" s="89"/>
      <c r="J131" s="89"/>
      <c r="K131" s="64">
        <f t="shared" si="105"/>
        <v>63.75</v>
      </c>
      <c r="L131" s="64"/>
      <c r="M131" s="64"/>
      <c r="N131" s="64">
        <v>63.75</v>
      </c>
      <c r="O131" s="64">
        <f t="shared" si="106"/>
        <v>0</v>
      </c>
      <c r="P131" s="64"/>
      <c r="Q131" s="64"/>
      <c r="R131" s="64"/>
      <c r="S131" s="64">
        <v>25</v>
      </c>
      <c r="T131" s="118"/>
      <c r="U131" s="8"/>
    </row>
    <row r="132" spans="1:21" s="47" customFormat="1" ht="12" customHeight="1">
      <c r="A132" s="132"/>
      <c r="B132" s="122"/>
      <c r="C132" s="133"/>
      <c r="D132" s="135"/>
      <c r="E132" s="131"/>
      <c r="F132" s="10" t="s">
        <v>19</v>
      </c>
      <c r="G132" s="90">
        <f t="shared" ref="G132:T132" si="107">SUM(G130:G131)</f>
        <v>5</v>
      </c>
      <c r="H132" s="90">
        <f t="shared" si="107"/>
        <v>0</v>
      </c>
      <c r="I132" s="90">
        <f t="shared" si="107"/>
        <v>0</v>
      </c>
      <c r="J132" s="90">
        <f t="shared" si="107"/>
        <v>5</v>
      </c>
      <c r="K132" s="63">
        <f t="shared" si="107"/>
        <v>75</v>
      </c>
      <c r="L132" s="63">
        <f t="shared" si="107"/>
        <v>0</v>
      </c>
      <c r="M132" s="63">
        <f t="shared" si="107"/>
        <v>0</v>
      </c>
      <c r="N132" s="63">
        <f t="shared" si="107"/>
        <v>75</v>
      </c>
      <c r="O132" s="63">
        <f t="shared" si="107"/>
        <v>0</v>
      </c>
      <c r="P132" s="63">
        <f t="shared" si="107"/>
        <v>0</v>
      </c>
      <c r="Q132" s="63">
        <f t="shared" si="107"/>
        <v>0</v>
      </c>
      <c r="R132" s="63">
        <f t="shared" si="107"/>
        <v>0</v>
      </c>
      <c r="S132" s="63">
        <f t="shared" si="107"/>
        <v>28.8</v>
      </c>
      <c r="T132" s="63">
        <f t="shared" si="107"/>
        <v>0</v>
      </c>
      <c r="U132" s="42"/>
    </row>
    <row r="133" spans="1:21" ht="12" customHeight="1">
      <c r="A133" s="132" t="s">
        <v>21</v>
      </c>
      <c r="B133" s="120" t="s">
        <v>21</v>
      </c>
      <c r="C133" s="133" t="s">
        <v>20</v>
      </c>
      <c r="D133" s="135" t="s">
        <v>69</v>
      </c>
      <c r="E133" s="130" t="s">
        <v>17</v>
      </c>
      <c r="F133" s="25" t="s">
        <v>18</v>
      </c>
      <c r="G133" s="90">
        <f t="shared" ref="G133:G135" si="108">H133+J133</f>
        <v>4.5999999999999996</v>
      </c>
      <c r="H133" s="89"/>
      <c r="I133" s="89"/>
      <c r="J133" s="89">
        <v>4.5999999999999996</v>
      </c>
      <c r="K133" s="64">
        <f t="shared" ref="K133:K135" si="109">L133+N133</f>
        <v>37.5</v>
      </c>
      <c r="L133" s="64"/>
      <c r="M133" s="64"/>
      <c r="N133" s="64">
        <v>37.5</v>
      </c>
      <c r="O133" s="64">
        <f t="shared" ref="O133:O135" si="110">P133+R133</f>
        <v>0</v>
      </c>
      <c r="P133" s="64"/>
      <c r="Q133" s="64"/>
      <c r="R133" s="64"/>
      <c r="S133" s="64">
        <v>43</v>
      </c>
      <c r="T133" s="118">
        <v>0</v>
      </c>
      <c r="U133" s="8"/>
    </row>
    <row r="134" spans="1:21" ht="12" customHeight="1">
      <c r="A134" s="132"/>
      <c r="B134" s="121"/>
      <c r="C134" s="133"/>
      <c r="D134" s="135"/>
      <c r="E134" s="130"/>
      <c r="F134" s="24" t="s">
        <v>113</v>
      </c>
      <c r="G134" s="90">
        <f t="shared" si="108"/>
        <v>0</v>
      </c>
      <c r="H134" s="89"/>
      <c r="I134" s="89"/>
      <c r="J134" s="89"/>
      <c r="K134" s="64">
        <f t="shared" si="109"/>
        <v>0</v>
      </c>
      <c r="L134" s="64"/>
      <c r="M134" s="64"/>
      <c r="N134" s="64"/>
      <c r="O134" s="64">
        <f t="shared" si="110"/>
        <v>0</v>
      </c>
      <c r="P134" s="64"/>
      <c r="Q134" s="64"/>
      <c r="R134" s="64"/>
      <c r="S134" s="64"/>
      <c r="T134" s="118"/>
      <c r="U134" s="87"/>
    </row>
    <row r="135" spans="1:21" ht="12" customHeight="1">
      <c r="A135" s="132"/>
      <c r="B135" s="121"/>
      <c r="C135" s="133"/>
      <c r="D135" s="135"/>
      <c r="E135" s="130"/>
      <c r="F135" s="25" t="s">
        <v>92</v>
      </c>
      <c r="G135" s="90">
        <f t="shared" si="108"/>
        <v>0</v>
      </c>
      <c r="H135" s="89"/>
      <c r="I135" s="89"/>
      <c r="J135" s="89"/>
      <c r="K135" s="64">
        <f t="shared" si="109"/>
        <v>212.5</v>
      </c>
      <c r="L135" s="64"/>
      <c r="M135" s="64"/>
      <c r="N135" s="64">
        <v>212.5</v>
      </c>
      <c r="O135" s="64">
        <f t="shared" si="110"/>
        <v>0</v>
      </c>
      <c r="P135" s="64"/>
      <c r="Q135" s="64"/>
      <c r="R135" s="64"/>
      <c r="S135" s="64">
        <v>286</v>
      </c>
      <c r="T135" s="118"/>
      <c r="U135" s="87"/>
    </row>
    <row r="136" spans="1:21" s="47" customFormat="1" ht="12" customHeight="1">
      <c r="A136" s="132"/>
      <c r="B136" s="122"/>
      <c r="C136" s="133"/>
      <c r="D136" s="135"/>
      <c r="E136" s="131"/>
      <c r="F136" s="10" t="s">
        <v>19</v>
      </c>
      <c r="G136" s="90">
        <f t="shared" ref="G136:J136" si="111">SUM(G133:G135)</f>
        <v>4.5999999999999996</v>
      </c>
      <c r="H136" s="90">
        <f t="shared" si="111"/>
        <v>0</v>
      </c>
      <c r="I136" s="90">
        <f t="shared" si="111"/>
        <v>0</v>
      </c>
      <c r="J136" s="90">
        <f t="shared" si="111"/>
        <v>4.5999999999999996</v>
      </c>
      <c r="K136" s="63">
        <f t="shared" ref="K136:T136" si="112">SUM(K133:K135)</f>
        <v>250</v>
      </c>
      <c r="L136" s="63">
        <f t="shared" si="112"/>
        <v>0</v>
      </c>
      <c r="M136" s="63">
        <f t="shared" si="112"/>
        <v>0</v>
      </c>
      <c r="N136" s="63">
        <f t="shared" si="112"/>
        <v>250</v>
      </c>
      <c r="O136" s="63">
        <f t="shared" si="112"/>
        <v>0</v>
      </c>
      <c r="P136" s="63">
        <f t="shared" si="112"/>
        <v>0</v>
      </c>
      <c r="Q136" s="63">
        <f t="shared" si="112"/>
        <v>0</v>
      </c>
      <c r="R136" s="63">
        <f t="shared" si="112"/>
        <v>0</v>
      </c>
      <c r="S136" s="63">
        <f t="shared" si="112"/>
        <v>329</v>
      </c>
      <c r="T136" s="63">
        <f t="shared" si="112"/>
        <v>0</v>
      </c>
      <c r="U136" s="42"/>
    </row>
    <row r="137" spans="1:21" ht="12" customHeight="1">
      <c r="A137" s="132" t="s">
        <v>21</v>
      </c>
      <c r="B137" s="120" t="s">
        <v>21</v>
      </c>
      <c r="C137" s="133" t="s">
        <v>21</v>
      </c>
      <c r="D137" s="135" t="s">
        <v>70</v>
      </c>
      <c r="E137" s="130" t="s">
        <v>17</v>
      </c>
      <c r="F137" s="25" t="s">
        <v>18</v>
      </c>
      <c r="G137" s="90">
        <f t="shared" ref="G137:G139" si="113">H137+J137</f>
        <v>3.6</v>
      </c>
      <c r="H137" s="89"/>
      <c r="I137" s="89"/>
      <c r="J137" s="89">
        <v>3.6</v>
      </c>
      <c r="K137" s="85">
        <f t="shared" ref="K137:K139" si="114">L137+N137</f>
        <v>0</v>
      </c>
      <c r="L137" s="85"/>
      <c r="M137" s="85"/>
      <c r="N137" s="85"/>
      <c r="O137" s="85">
        <f t="shared" ref="O137:O139" si="115">P137+R137</f>
        <v>0</v>
      </c>
      <c r="P137" s="85"/>
      <c r="Q137" s="85"/>
      <c r="R137" s="85"/>
      <c r="S137" s="64">
        <v>15</v>
      </c>
      <c r="T137" s="118">
        <v>71</v>
      </c>
      <c r="U137" s="8"/>
    </row>
    <row r="138" spans="1:21" ht="10.5" customHeight="1">
      <c r="A138" s="132"/>
      <c r="B138" s="121"/>
      <c r="C138" s="133"/>
      <c r="D138" s="135"/>
      <c r="E138" s="130"/>
      <c r="F138" s="24" t="s">
        <v>113</v>
      </c>
      <c r="G138" s="90">
        <f t="shared" si="113"/>
        <v>0</v>
      </c>
      <c r="H138" s="89"/>
      <c r="I138" s="89"/>
      <c r="J138" s="89"/>
      <c r="K138" s="85">
        <f t="shared" si="114"/>
        <v>0</v>
      </c>
      <c r="L138" s="85"/>
      <c r="M138" s="85"/>
      <c r="N138" s="85"/>
      <c r="O138" s="85">
        <f t="shared" si="115"/>
        <v>0</v>
      </c>
      <c r="P138" s="85"/>
      <c r="Q138" s="85"/>
      <c r="R138" s="85"/>
      <c r="S138" s="64"/>
      <c r="T138" s="118"/>
      <c r="U138" s="8"/>
    </row>
    <row r="139" spans="1:21" ht="12" customHeight="1">
      <c r="A139" s="132"/>
      <c r="B139" s="121"/>
      <c r="C139" s="133"/>
      <c r="D139" s="135"/>
      <c r="E139" s="130"/>
      <c r="F139" s="25" t="s">
        <v>92</v>
      </c>
      <c r="G139" s="90">
        <f t="shared" si="113"/>
        <v>0</v>
      </c>
      <c r="H139" s="89"/>
      <c r="I139" s="89"/>
      <c r="J139" s="89">
        <v>0</v>
      </c>
      <c r="K139" s="85">
        <f t="shared" si="114"/>
        <v>0</v>
      </c>
      <c r="L139" s="85"/>
      <c r="M139" s="85"/>
      <c r="N139" s="85"/>
      <c r="O139" s="85">
        <f t="shared" si="115"/>
        <v>0</v>
      </c>
      <c r="P139" s="85"/>
      <c r="Q139" s="85"/>
      <c r="R139" s="85"/>
      <c r="S139" s="64">
        <v>85</v>
      </c>
      <c r="T139" s="118">
        <v>402.3</v>
      </c>
      <c r="U139" s="8"/>
    </row>
    <row r="140" spans="1:21" s="47" customFormat="1" ht="12" customHeight="1">
      <c r="A140" s="132"/>
      <c r="B140" s="122"/>
      <c r="C140" s="133"/>
      <c r="D140" s="135"/>
      <c r="E140" s="131"/>
      <c r="F140" s="10" t="s">
        <v>19</v>
      </c>
      <c r="G140" s="90">
        <f t="shared" ref="G140:J140" si="116">SUM(G137:G139)</f>
        <v>3.6</v>
      </c>
      <c r="H140" s="90">
        <f t="shared" si="116"/>
        <v>0</v>
      </c>
      <c r="I140" s="90">
        <f t="shared" si="116"/>
        <v>0</v>
      </c>
      <c r="J140" s="90">
        <f t="shared" si="116"/>
        <v>3.6</v>
      </c>
      <c r="K140" s="49">
        <f t="shared" ref="K140:T140" si="117">SUM(K137:K139)</f>
        <v>0</v>
      </c>
      <c r="L140" s="49">
        <f t="shared" si="117"/>
        <v>0</v>
      </c>
      <c r="M140" s="49">
        <f t="shared" si="117"/>
        <v>0</v>
      </c>
      <c r="N140" s="49">
        <f t="shared" si="117"/>
        <v>0</v>
      </c>
      <c r="O140" s="49">
        <f t="shared" si="117"/>
        <v>0</v>
      </c>
      <c r="P140" s="49">
        <f t="shared" si="117"/>
        <v>0</v>
      </c>
      <c r="Q140" s="49">
        <f t="shared" si="117"/>
        <v>0</v>
      </c>
      <c r="R140" s="49">
        <f t="shared" si="117"/>
        <v>0</v>
      </c>
      <c r="S140" s="63">
        <f t="shared" si="117"/>
        <v>100</v>
      </c>
      <c r="T140" s="63">
        <f t="shared" si="117"/>
        <v>473.3</v>
      </c>
      <c r="U140" s="42"/>
    </row>
    <row r="141" spans="1:21" ht="12.75" customHeight="1">
      <c r="A141" s="132" t="s">
        <v>21</v>
      </c>
      <c r="B141" s="120" t="s">
        <v>21</v>
      </c>
      <c r="C141" s="125" t="s">
        <v>23</v>
      </c>
      <c r="D141" s="134" t="s">
        <v>73</v>
      </c>
      <c r="E141" s="130" t="s">
        <v>17</v>
      </c>
      <c r="F141" s="37" t="s">
        <v>18</v>
      </c>
      <c r="G141" s="90">
        <f t="shared" ref="G141:G143" si="118">H141+J141</f>
        <v>3.6</v>
      </c>
      <c r="H141" s="91"/>
      <c r="I141" s="91"/>
      <c r="J141" s="91">
        <v>3.6</v>
      </c>
      <c r="K141" s="64">
        <f t="shared" ref="K141:K143" si="119">L141+N141</f>
        <v>6</v>
      </c>
      <c r="L141" s="73"/>
      <c r="M141" s="73"/>
      <c r="N141" s="73">
        <v>6</v>
      </c>
      <c r="O141" s="64">
        <f t="shared" ref="O141:O143" si="120">P141+R141</f>
        <v>0</v>
      </c>
      <c r="P141" s="73"/>
      <c r="Q141" s="73"/>
      <c r="R141" s="73"/>
      <c r="S141" s="73">
        <v>56.5</v>
      </c>
      <c r="T141" s="79">
        <v>0</v>
      </c>
      <c r="U141" s="8"/>
    </row>
    <row r="142" spans="1:21" ht="12.75" customHeight="1">
      <c r="A142" s="132"/>
      <c r="B142" s="121"/>
      <c r="C142" s="125"/>
      <c r="D142" s="134"/>
      <c r="E142" s="130"/>
      <c r="F142" s="25" t="s">
        <v>92</v>
      </c>
      <c r="G142" s="90">
        <f t="shared" si="118"/>
        <v>0</v>
      </c>
      <c r="H142" s="91"/>
      <c r="I142" s="91"/>
      <c r="J142" s="91"/>
      <c r="K142" s="64">
        <f t="shared" si="119"/>
        <v>0</v>
      </c>
      <c r="L142" s="73"/>
      <c r="M142" s="73"/>
      <c r="N142" s="73"/>
      <c r="O142" s="64">
        <f t="shared" si="120"/>
        <v>0</v>
      </c>
      <c r="P142" s="73"/>
      <c r="Q142" s="73"/>
      <c r="R142" s="73"/>
      <c r="S142" s="73"/>
      <c r="T142" s="79"/>
      <c r="U142" s="8"/>
    </row>
    <row r="143" spans="1:21" ht="10.5" customHeight="1">
      <c r="A143" s="132"/>
      <c r="B143" s="121"/>
      <c r="C143" s="125"/>
      <c r="D143" s="134"/>
      <c r="E143" s="130"/>
      <c r="F143" s="24" t="s">
        <v>113</v>
      </c>
      <c r="G143" s="90">
        <f t="shared" si="118"/>
        <v>0</v>
      </c>
      <c r="H143" s="91"/>
      <c r="I143" s="91"/>
      <c r="J143" s="91"/>
      <c r="K143" s="64">
        <f t="shared" si="119"/>
        <v>34</v>
      </c>
      <c r="L143" s="73"/>
      <c r="M143" s="73"/>
      <c r="N143" s="73">
        <v>34</v>
      </c>
      <c r="O143" s="64">
        <f t="shared" si="120"/>
        <v>0</v>
      </c>
      <c r="P143" s="73"/>
      <c r="Q143" s="73"/>
      <c r="R143" s="73"/>
      <c r="S143" s="73">
        <v>376.4</v>
      </c>
      <c r="T143" s="79"/>
      <c r="U143" s="8"/>
    </row>
    <row r="144" spans="1:21" s="47" customFormat="1" ht="12.75" customHeight="1">
      <c r="A144" s="132"/>
      <c r="B144" s="122"/>
      <c r="C144" s="133"/>
      <c r="D144" s="135"/>
      <c r="E144" s="131"/>
      <c r="F144" s="10" t="s">
        <v>19</v>
      </c>
      <c r="G144" s="90">
        <f t="shared" ref="G144:J144" si="121">SUM(G141+G142+G143)</f>
        <v>3.6</v>
      </c>
      <c r="H144" s="90">
        <f t="shared" si="121"/>
        <v>0</v>
      </c>
      <c r="I144" s="90">
        <f t="shared" si="121"/>
        <v>0</v>
      </c>
      <c r="J144" s="90">
        <f t="shared" si="121"/>
        <v>3.6</v>
      </c>
      <c r="K144" s="63">
        <f t="shared" ref="K144:T144" si="122">SUM(K141+K142+K143)</f>
        <v>40</v>
      </c>
      <c r="L144" s="63">
        <f t="shared" si="122"/>
        <v>0</v>
      </c>
      <c r="M144" s="63">
        <f t="shared" si="122"/>
        <v>0</v>
      </c>
      <c r="N144" s="63">
        <f t="shared" si="122"/>
        <v>40</v>
      </c>
      <c r="O144" s="63">
        <f t="shared" si="122"/>
        <v>0</v>
      </c>
      <c r="P144" s="63">
        <f t="shared" si="122"/>
        <v>0</v>
      </c>
      <c r="Q144" s="63">
        <f t="shared" si="122"/>
        <v>0</v>
      </c>
      <c r="R144" s="63">
        <f t="shared" si="122"/>
        <v>0</v>
      </c>
      <c r="S144" s="63">
        <f t="shared" si="122"/>
        <v>432.9</v>
      </c>
      <c r="T144" s="63">
        <f t="shared" si="122"/>
        <v>0</v>
      </c>
      <c r="U144" s="42"/>
    </row>
    <row r="145" spans="1:21" ht="13.5" customHeight="1">
      <c r="A145" s="132" t="s">
        <v>21</v>
      </c>
      <c r="B145" s="120" t="s">
        <v>21</v>
      </c>
      <c r="C145" s="125" t="s">
        <v>24</v>
      </c>
      <c r="D145" s="134" t="s">
        <v>89</v>
      </c>
      <c r="E145" s="130" t="s">
        <v>17</v>
      </c>
      <c r="F145" s="25" t="s">
        <v>37</v>
      </c>
      <c r="G145" s="63">
        <f t="shared" ref="G145:G146" si="123">H145+J145</f>
        <v>4.4000000000000004</v>
      </c>
      <c r="H145" s="73"/>
      <c r="I145" s="73"/>
      <c r="J145" s="73">
        <v>4.4000000000000004</v>
      </c>
      <c r="K145" s="64">
        <f t="shared" ref="K145:K146" si="124">L145+N145</f>
        <v>0</v>
      </c>
      <c r="L145" s="73"/>
      <c r="M145" s="73"/>
      <c r="N145" s="73"/>
      <c r="O145" s="64">
        <f t="shared" ref="O145:O146" si="125">P145+R145</f>
        <v>0</v>
      </c>
      <c r="P145" s="73"/>
      <c r="Q145" s="73"/>
      <c r="R145" s="73"/>
      <c r="S145" s="73">
        <v>0</v>
      </c>
      <c r="T145" s="79">
        <v>0</v>
      </c>
      <c r="U145" s="8"/>
    </row>
    <row r="146" spans="1:21" ht="13.5" customHeight="1">
      <c r="A146" s="132"/>
      <c r="B146" s="121"/>
      <c r="C146" s="125"/>
      <c r="D146" s="134"/>
      <c r="E146" s="130"/>
      <c r="F146" s="37" t="s">
        <v>72</v>
      </c>
      <c r="G146" s="63">
        <f t="shared" si="123"/>
        <v>0</v>
      </c>
      <c r="H146" s="73"/>
      <c r="I146" s="73"/>
      <c r="J146" s="73"/>
      <c r="K146" s="64">
        <f t="shared" si="124"/>
        <v>0</v>
      </c>
      <c r="L146" s="73"/>
      <c r="M146" s="73"/>
      <c r="N146" s="73"/>
      <c r="O146" s="64">
        <f t="shared" si="125"/>
        <v>0</v>
      </c>
      <c r="P146" s="73"/>
      <c r="Q146" s="73"/>
      <c r="R146" s="73"/>
      <c r="S146" s="73"/>
      <c r="T146" s="79"/>
      <c r="U146" s="8"/>
    </row>
    <row r="147" spans="1:21" ht="13.5" customHeight="1">
      <c r="A147" s="132"/>
      <c r="B147" s="122"/>
      <c r="C147" s="133"/>
      <c r="D147" s="135"/>
      <c r="E147" s="131"/>
      <c r="F147" s="10" t="s">
        <v>19</v>
      </c>
      <c r="G147" s="63">
        <f t="shared" ref="G147:J147" si="126">SUM(G145+G146)</f>
        <v>4.4000000000000004</v>
      </c>
      <c r="H147" s="63">
        <f t="shared" si="126"/>
        <v>0</v>
      </c>
      <c r="I147" s="63">
        <f t="shared" si="126"/>
        <v>0</v>
      </c>
      <c r="J147" s="63">
        <f t="shared" si="126"/>
        <v>4.4000000000000004</v>
      </c>
      <c r="K147" s="63">
        <f t="shared" ref="K147:T147" si="127">SUM(K145+K146)</f>
        <v>0</v>
      </c>
      <c r="L147" s="63">
        <f t="shared" si="127"/>
        <v>0</v>
      </c>
      <c r="M147" s="63">
        <f t="shared" si="127"/>
        <v>0</v>
      </c>
      <c r="N147" s="63">
        <f t="shared" si="127"/>
        <v>0</v>
      </c>
      <c r="O147" s="63">
        <f t="shared" si="127"/>
        <v>0</v>
      </c>
      <c r="P147" s="63">
        <f t="shared" si="127"/>
        <v>0</v>
      </c>
      <c r="Q147" s="63">
        <f t="shared" si="127"/>
        <v>0</v>
      </c>
      <c r="R147" s="63">
        <f t="shared" si="127"/>
        <v>0</v>
      </c>
      <c r="S147" s="63">
        <f t="shared" si="127"/>
        <v>0</v>
      </c>
      <c r="T147" s="63">
        <f t="shared" si="127"/>
        <v>0</v>
      </c>
      <c r="U147" s="8"/>
    </row>
    <row r="148" spans="1:21" ht="13.5" customHeight="1">
      <c r="A148" s="132" t="s">
        <v>21</v>
      </c>
      <c r="B148" s="120" t="s">
        <v>21</v>
      </c>
      <c r="C148" s="125" t="s">
        <v>27</v>
      </c>
      <c r="D148" s="134" t="s">
        <v>90</v>
      </c>
      <c r="E148" s="130" t="s">
        <v>17</v>
      </c>
      <c r="F148" s="25" t="s">
        <v>37</v>
      </c>
      <c r="G148" s="63">
        <f t="shared" ref="G148:G149" si="128">H148+J148</f>
        <v>10</v>
      </c>
      <c r="H148" s="73"/>
      <c r="I148" s="73"/>
      <c r="J148" s="73">
        <v>10</v>
      </c>
      <c r="K148" s="64">
        <f t="shared" ref="K148:K149" si="129">L148+N148</f>
        <v>13.5</v>
      </c>
      <c r="L148" s="73"/>
      <c r="M148" s="73"/>
      <c r="N148" s="73">
        <v>13.5</v>
      </c>
      <c r="O148" s="64">
        <f t="shared" ref="O148:O149" si="130">P148+R148</f>
        <v>0</v>
      </c>
      <c r="P148" s="73"/>
      <c r="Q148" s="73"/>
      <c r="R148" s="73"/>
      <c r="S148" s="73">
        <v>3</v>
      </c>
      <c r="T148" s="79">
        <v>0</v>
      </c>
      <c r="U148" s="8"/>
    </row>
    <row r="149" spans="1:21" ht="13.5" customHeight="1">
      <c r="A149" s="132"/>
      <c r="B149" s="121"/>
      <c r="C149" s="125"/>
      <c r="D149" s="134"/>
      <c r="E149" s="130"/>
      <c r="F149" s="25" t="s">
        <v>92</v>
      </c>
      <c r="G149" s="63">
        <f t="shared" si="128"/>
        <v>0</v>
      </c>
      <c r="H149" s="73"/>
      <c r="I149" s="73"/>
      <c r="J149" s="73"/>
      <c r="K149" s="64">
        <f t="shared" si="129"/>
        <v>76.5</v>
      </c>
      <c r="L149" s="73"/>
      <c r="M149" s="73"/>
      <c r="N149" s="73">
        <v>76.5</v>
      </c>
      <c r="O149" s="64">
        <f t="shared" si="130"/>
        <v>0</v>
      </c>
      <c r="P149" s="73"/>
      <c r="Q149" s="73"/>
      <c r="R149" s="73"/>
      <c r="S149" s="73">
        <v>19.8</v>
      </c>
      <c r="T149" s="79"/>
      <c r="U149" s="8"/>
    </row>
    <row r="150" spans="1:21" ht="13.5" customHeight="1">
      <c r="A150" s="132"/>
      <c r="B150" s="122"/>
      <c r="C150" s="133"/>
      <c r="D150" s="135"/>
      <c r="E150" s="131"/>
      <c r="F150" s="10" t="s">
        <v>19</v>
      </c>
      <c r="G150" s="63">
        <f t="shared" ref="G150:J150" si="131">SUM(G148+G149)</f>
        <v>10</v>
      </c>
      <c r="H150" s="63">
        <f t="shared" si="131"/>
        <v>0</v>
      </c>
      <c r="I150" s="63">
        <f t="shared" si="131"/>
        <v>0</v>
      </c>
      <c r="J150" s="63">
        <f t="shared" si="131"/>
        <v>10</v>
      </c>
      <c r="K150" s="63">
        <f t="shared" ref="K150:T150" si="132">SUM(K148+K149)</f>
        <v>90</v>
      </c>
      <c r="L150" s="63">
        <f t="shared" si="132"/>
        <v>0</v>
      </c>
      <c r="M150" s="63">
        <f t="shared" si="132"/>
        <v>0</v>
      </c>
      <c r="N150" s="63">
        <f t="shared" si="132"/>
        <v>90</v>
      </c>
      <c r="O150" s="63">
        <f t="shared" si="132"/>
        <v>0</v>
      </c>
      <c r="P150" s="63">
        <f t="shared" si="132"/>
        <v>0</v>
      </c>
      <c r="Q150" s="63">
        <f t="shared" si="132"/>
        <v>0</v>
      </c>
      <c r="R150" s="63">
        <f t="shared" si="132"/>
        <v>0</v>
      </c>
      <c r="S150" s="63">
        <f t="shared" si="132"/>
        <v>22.8</v>
      </c>
      <c r="T150" s="63">
        <f t="shared" si="132"/>
        <v>0</v>
      </c>
      <c r="U150" s="8"/>
    </row>
    <row r="151" spans="1:21" ht="14.25" customHeight="1" thickBot="1">
      <c r="A151" s="13" t="s">
        <v>21</v>
      </c>
      <c r="B151" s="14" t="s">
        <v>21</v>
      </c>
      <c r="C151" s="144" t="s">
        <v>30</v>
      </c>
      <c r="D151" s="145"/>
      <c r="E151" s="145"/>
      <c r="F151" s="145"/>
      <c r="G151" s="67">
        <f>G132+G136+G140+G144+G147+G150</f>
        <v>31.200000000000003</v>
      </c>
      <c r="H151" s="67">
        <f t="shared" ref="H151:T151" si="133">H132+H136+H140+H144+H147+H150</f>
        <v>0</v>
      </c>
      <c r="I151" s="67">
        <f t="shared" si="133"/>
        <v>0</v>
      </c>
      <c r="J151" s="67">
        <f t="shared" si="133"/>
        <v>31.200000000000003</v>
      </c>
      <c r="K151" s="67">
        <f t="shared" si="133"/>
        <v>455</v>
      </c>
      <c r="L151" s="67">
        <f t="shared" si="133"/>
        <v>0</v>
      </c>
      <c r="M151" s="67">
        <f t="shared" si="133"/>
        <v>0</v>
      </c>
      <c r="N151" s="67">
        <f t="shared" si="133"/>
        <v>455</v>
      </c>
      <c r="O151" s="67">
        <f t="shared" si="133"/>
        <v>0</v>
      </c>
      <c r="P151" s="67">
        <f t="shared" si="133"/>
        <v>0</v>
      </c>
      <c r="Q151" s="67">
        <f t="shared" si="133"/>
        <v>0</v>
      </c>
      <c r="R151" s="67">
        <f t="shared" si="133"/>
        <v>0</v>
      </c>
      <c r="S151" s="92">
        <f t="shared" si="133"/>
        <v>913.5</v>
      </c>
      <c r="T151" s="92">
        <f t="shared" si="133"/>
        <v>473.3</v>
      </c>
      <c r="U151" s="16"/>
    </row>
    <row r="152" spans="1:21" s="2" customFormat="1" ht="14.25" customHeight="1" thickBot="1">
      <c r="A152" s="28" t="s">
        <v>21</v>
      </c>
      <c r="B152" s="201" t="s">
        <v>34</v>
      </c>
      <c r="C152" s="202"/>
      <c r="D152" s="202"/>
      <c r="E152" s="202"/>
      <c r="F152" s="203"/>
      <c r="G152" s="74">
        <f t="shared" ref="G152:T152" si="134">SUM(G123+G128+G151)</f>
        <v>563.70000000000005</v>
      </c>
      <c r="H152" s="74">
        <f t="shared" si="134"/>
        <v>6.9</v>
      </c>
      <c r="I152" s="74">
        <f t="shared" si="134"/>
        <v>0</v>
      </c>
      <c r="J152" s="74">
        <f t="shared" si="134"/>
        <v>556.80000000000007</v>
      </c>
      <c r="K152" s="74">
        <f t="shared" si="134"/>
        <v>1245</v>
      </c>
      <c r="L152" s="74">
        <f t="shared" si="134"/>
        <v>8</v>
      </c>
      <c r="M152" s="74">
        <f t="shared" si="134"/>
        <v>0</v>
      </c>
      <c r="N152" s="74">
        <f t="shared" si="134"/>
        <v>1237</v>
      </c>
      <c r="O152" s="74">
        <f t="shared" si="134"/>
        <v>8</v>
      </c>
      <c r="P152" s="74">
        <f t="shared" si="134"/>
        <v>8</v>
      </c>
      <c r="Q152" s="74">
        <f t="shared" si="134"/>
        <v>0</v>
      </c>
      <c r="R152" s="74">
        <f t="shared" si="134"/>
        <v>0</v>
      </c>
      <c r="S152" s="74">
        <f t="shared" si="134"/>
        <v>2004.7</v>
      </c>
      <c r="T152" s="74">
        <f t="shared" si="134"/>
        <v>611.70000000000005</v>
      </c>
      <c r="U152" s="45"/>
    </row>
    <row r="153" spans="1:21" s="2" customFormat="1" ht="14.25" customHeight="1" thickBot="1">
      <c r="A153" s="30" t="s">
        <v>23</v>
      </c>
      <c r="B153" s="206" t="s">
        <v>47</v>
      </c>
      <c r="C153" s="207"/>
      <c r="D153" s="207"/>
      <c r="E153" s="207"/>
      <c r="F153" s="207"/>
      <c r="G153" s="207"/>
      <c r="H153" s="207"/>
      <c r="I153" s="207"/>
      <c r="J153" s="207"/>
      <c r="K153" s="207"/>
      <c r="L153" s="207"/>
      <c r="M153" s="207"/>
      <c r="N153" s="207"/>
      <c r="O153" s="207"/>
      <c r="P153" s="207"/>
      <c r="Q153" s="207"/>
      <c r="R153" s="207"/>
      <c r="S153" s="207"/>
      <c r="T153" s="208"/>
      <c r="U153" s="29"/>
    </row>
    <row r="154" spans="1:21" ht="14.25" customHeight="1" thickBot="1">
      <c r="A154" s="26" t="s">
        <v>23</v>
      </c>
      <c r="B154" s="27" t="s">
        <v>14</v>
      </c>
      <c r="C154" s="216" t="s">
        <v>59</v>
      </c>
      <c r="D154" s="217"/>
      <c r="E154" s="217"/>
      <c r="F154" s="217"/>
      <c r="G154" s="217"/>
      <c r="H154" s="217"/>
      <c r="I154" s="217"/>
      <c r="J154" s="217"/>
      <c r="K154" s="217"/>
      <c r="L154" s="217"/>
      <c r="M154" s="217"/>
      <c r="N154" s="217"/>
      <c r="O154" s="217"/>
      <c r="P154" s="217"/>
      <c r="Q154" s="217"/>
      <c r="R154" s="217"/>
      <c r="S154" s="217"/>
      <c r="T154" s="218"/>
      <c r="U154" s="8"/>
    </row>
    <row r="155" spans="1:21" ht="15" customHeight="1">
      <c r="A155" s="132" t="s">
        <v>23</v>
      </c>
      <c r="B155" s="120" t="s">
        <v>14</v>
      </c>
      <c r="C155" s="125" t="s">
        <v>14</v>
      </c>
      <c r="D155" s="134" t="s">
        <v>111</v>
      </c>
      <c r="E155" s="130" t="s">
        <v>17</v>
      </c>
      <c r="F155" s="24" t="s">
        <v>88</v>
      </c>
      <c r="G155" s="60">
        <f t="shared" ref="G155:G157" si="135">H155+J155</f>
        <v>0</v>
      </c>
      <c r="H155" s="75"/>
      <c r="I155" s="75"/>
      <c r="J155" s="75"/>
      <c r="K155" s="61">
        <f t="shared" ref="K155:K157" si="136">L155+N155</f>
        <v>148.19999999999999</v>
      </c>
      <c r="L155" s="75"/>
      <c r="M155" s="75"/>
      <c r="N155" s="75">
        <v>148.19999999999999</v>
      </c>
      <c r="O155" s="61">
        <f t="shared" ref="O155:O157" si="137">P155+R155</f>
        <v>146.68</v>
      </c>
      <c r="P155" s="75">
        <v>0</v>
      </c>
      <c r="Q155" s="75"/>
      <c r="R155" s="75">
        <v>146.68</v>
      </c>
      <c r="S155" s="91">
        <v>0</v>
      </c>
      <c r="T155" s="80"/>
      <c r="U155" s="8"/>
    </row>
    <row r="156" spans="1:21" ht="15" customHeight="1">
      <c r="A156" s="132"/>
      <c r="B156" s="121"/>
      <c r="C156" s="125"/>
      <c r="D156" s="134"/>
      <c r="E156" s="130"/>
      <c r="F156" s="24" t="s">
        <v>18</v>
      </c>
      <c r="G156" s="94">
        <f t="shared" si="135"/>
        <v>64.599999999999994</v>
      </c>
      <c r="H156" s="93"/>
      <c r="I156" s="93"/>
      <c r="J156" s="93">
        <v>64.599999999999994</v>
      </c>
      <c r="K156" s="61">
        <f t="shared" si="136"/>
        <v>27.2</v>
      </c>
      <c r="L156" s="75"/>
      <c r="M156" s="75"/>
      <c r="N156" s="75">
        <v>27.2</v>
      </c>
      <c r="O156" s="61">
        <f t="shared" si="137"/>
        <v>41.1</v>
      </c>
      <c r="P156" s="75">
        <v>0</v>
      </c>
      <c r="Q156" s="75"/>
      <c r="R156" s="75">
        <v>41.1</v>
      </c>
      <c r="S156" s="93"/>
      <c r="T156" s="80"/>
      <c r="U156" s="8"/>
    </row>
    <row r="157" spans="1:21" ht="14.25" customHeight="1">
      <c r="A157" s="132"/>
      <c r="B157" s="121"/>
      <c r="C157" s="125"/>
      <c r="D157" s="134"/>
      <c r="E157" s="130"/>
      <c r="F157" s="24" t="s">
        <v>37</v>
      </c>
      <c r="G157" s="90">
        <f t="shared" si="135"/>
        <v>0</v>
      </c>
      <c r="H157" s="91"/>
      <c r="I157" s="91"/>
      <c r="J157" s="91">
        <v>0</v>
      </c>
      <c r="K157" s="64">
        <f t="shared" si="136"/>
        <v>0</v>
      </c>
      <c r="L157" s="73"/>
      <c r="M157" s="73"/>
      <c r="N157" s="73"/>
      <c r="O157" s="64">
        <f t="shared" si="137"/>
        <v>0</v>
      </c>
      <c r="P157" s="73"/>
      <c r="Q157" s="73"/>
      <c r="R157" s="73"/>
      <c r="S157" s="91"/>
      <c r="T157" s="79"/>
      <c r="U157" s="8"/>
    </row>
    <row r="158" spans="1:21" ht="13.5" customHeight="1">
      <c r="A158" s="132"/>
      <c r="B158" s="122"/>
      <c r="C158" s="133"/>
      <c r="D158" s="135"/>
      <c r="E158" s="131"/>
      <c r="F158" s="10" t="s">
        <v>19</v>
      </c>
      <c r="G158" s="94">
        <f t="shared" ref="G158:J158" si="138">SUM(G155:G157)</f>
        <v>64.599999999999994</v>
      </c>
      <c r="H158" s="94">
        <f t="shared" si="138"/>
        <v>0</v>
      </c>
      <c r="I158" s="94">
        <f t="shared" si="138"/>
        <v>0</v>
      </c>
      <c r="J158" s="94">
        <f t="shared" si="138"/>
        <v>64.599999999999994</v>
      </c>
      <c r="K158" s="62">
        <f t="shared" ref="K158:T158" si="139">SUM(K155:K157)</f>
        <v>175.39999999999998</v>
      </c>
      <c r="L158" s="62">
        <f t="shared" si="139"/>
        <v>0</v>
      </c>
      <c r="M158" s="62">
        <f t="shared" si="139"/>
        <v>0</v>
      </c>
      <c r="N158" s="62">
        <f t="shared" si="139"/>
        <v>175.39999999999998</v>
      </c>
      <c r="O158" s="62">
        <f t="shared" si="139"/>
        <v>187.78</v>
      </c>
      <c r="P158" s="62">
        <f t="shared" si="139"/>
        <v>0</v>
      </c>
      <c r="Q158" s="62">
        <f t="shared" si="139"/>
        <v>0</v>
      </c>
      <c r="R158" s="62">
        <f t="shared" si="139"/>
        <v>187.78</v>
      </c>
      <c r="S158" s="94">
        <f t="shared" si="139"/>
        <v>0</v>
      </c>
      <c r="T158" s="62">
        <f t="shared" si="139"/>
        <v>0</v>
      </c>
      <c r="U158" s="8"/>
    </row>
    <row r="159" spans="1:21" ht="12.75" customHeight="1">
      <c r="A159" s="132" t="s">
        <v>23</v>
      </c>
      <c r="B159" s="120" t="s">
        <v>14</v>
      </c>
      <c r="C159" s="125" t="s">
        <v>20</v>
      </c>
      <c r="D159" s="134" t="s">
        <v>112</v>
      </c>
      <c r="E159" s="130" t="s">
        <v>17</v>
      </c>
      <c r="F159" s="25" t="s">
        <v>92</v>
      </c>
      <c r="G159" s="62">
        <f t="shared" ref="G159:G161" si="140">H159+J159</f>
        <v>0</v>
      </c>
      <c r="H159" s="75"/>
      <c r="I159" s="75"/>
      <c r="J159" s="75"/>
      <c r="K159" s="61">
        <f t="shared" ref="K159:K161" si="141">L159+N159</f>
        <v>73.739999999999995</v>
      </c>
      <c r="L159" s="75"/>
      <c r="M159" s="75"/>
      <c r="N159" s="75">
        <v>73.739999999999995</v>
      </c>
      <c r="O159" s="61">
        <f t="shared" ref="O159:O161" si="142">P159+R159</f>
        <v>83.74</v>
      </c>
      <c r="P159" s="75">
        <v>0</v>
      </c>
      <c r="Q159" s="75"/>
      <c r="R159" s="75">
        <v>83.74</v>
      </c>
      <c r="S159" s="93">
        <v>0</v>
      </c>
      <c r="T159" s="80"/>
      <c r="U159" s="8"/>
    </row>
    <row r="160" spans="1:21" ht="12.75" customHeight="1">
      <c r="A160" s="132"/>
      <c r="B160" s="121"/>
      <c r="C160" s="125"/>
      <c r="D160" s="134"/>
      <c r="E160" s="130"/>
      <c r="F160" s="24" t="s">
        <v>18</v>
      </c>
      <c r="G160" s="62">
        <f t="shared" si="140"/>
        <v>0</v>
      </c>
      <c r="H160" s="75"/>
      <c r="I160" s="75"/>
      <c r="J160" s="75"/>
      <c r="K160" s="61">
        <f t="shared" si="141"/>
        <v>14.78</v>
      </c>
      <c r="L160" s="75">
        <v>2.1</v>
      </c>
      <c r="M160" s="75"/>
      <c r="N160" s="75">
        <v>12.68</v>
      </c>
      <c r="O160" s="61">
        <f t="shared" si="142"/>
        <v>14.78</v>
      </c>
      <c r="P160" s="75">
        <v>2.1</v>
      </c>
      <c r="Q160" s="75"/>
      <c r="R160" s="75">
        <v>12.68</v>
      </c>
      <c r="S160" s="93">
        <v>0</v>
      </c>
      <c r="T160" s="80"/>
      <c r="U160" s="8"/>
    </row>
    <row r="161" spans="1:21" ht="12.75" customHeight="1">
      <c r="A161" s="132"/>
      <c r="B161" s="121"/>
      <c r="C161" s="125"/>
      <c r="D161" s="134"/>
      <c r="E161" s="130"/>
      <c r="F161" s="24" t="s">
        <v>77</v>
      </c>
      <c r="G161" s="63">
        <f t="shared" si="140"/>
        <v>0</v>
      </c>
      <c r="H161" s="73"/>
      <c r="I161" s="73"/>
      <c r="J161" s="73">
        <v>0</v>
      </c>
      <c r="K161" s="64">
        <f t="shared" si="141"/>
        <v>0</v>
      </c>
      <c r="L161" s="73"/>
      <c r="M161" s="73"/>
      <c r="N161" s="73"/>
      <c r="O161" s="64">
        <f t="shared" si="142"/>
        <v>0</v>
      </c>
      <c r="P161" s="73"/>
      <c r="Q161" s="73"/>
      <c r="R161" s="73">
        <v>0</v>
      </c>
      <c r="S161" s="91"/>
      <c r="T161" s="79"/>
      <c r="U161" s="8"/>
    </row>
    <row r="162" spans="1:21" ht="12.75" customHeight="1">
      <c r="A162" s="132"/>
      <c r="B162" s="122"/>
      <c r="C162" s="133"/>
      <c r="D162" s="135"/>
      <c r="E162" s="131"/>
      <c r="F162" s="10" t="s">
        <v>19</v>
      </c>
      <c r="G162" s="62">
        <f t="shared" ref="G162:J162" si="143">SUM(G159:G161)</f>
        <v>0</v>
      </c>
      <c r="H162" s="62">
        <f t="shared" si="143"/>
        <v>0</v>
      </c>
      <c r="I162" s="62">
        <f t="shared" si="143"/>
        <v>0</v>
      </c>
      <c r="J162" s="62">
        <f t="shared" si="143"/>
        <v>0</v>
      </c>
      <c r="K162" s="62">
        <f t="shared" ref="K162:T162" si="144">SUM(K159:K161)</f>
        <v>88.52</v>
      </c>
      <c r="L162" s="62">
        <f t="shared" si="144"/>
        <v>2.1</v>
      </c>
      <c r="M162" s="62">
        <f t="shared" si="144"/>
        <v>0</v>
      </c>
      <c r="N162" s="62">
        <f t="shared" si="144"/>
        <v>86.419999999999987</v>
      </c>
      <c r="O162" s="62">
        <f t="shared" si="144"/>
        <v>98.52</v>
      </c>
      <c r="P162" s="62">
        <f t="shared" si="144"/>
        <v>2.1</v>
      </c>
      <c r="Q162" s="62">
        <f t="shared" si="144"/>
        <v>0</v>
      </c>
      <c r="R162" s="62">
        <f t="shared" si="144"/>
        <v>96.419999999999987</v>
      </c>
      <c r="S162" s="94">
        <f t="shared" si="144"/>
        <v>0</v>
      </c>
      <c r="T162" s="62">
        <f t="shared" si="144"/>
        <v>0</v>
      </c>
      <c r="U162" s="8"/>
    </row>
    <row r="163" spans="1:21" ht="15" customHeight="1" thickBot="1">
      <c r="A163" s="13" t="s">
        <v>23</v>
      </c>
      <c r="B163" s="14" t="s">
        <v>14</v>
      </c>
      <c r="C163" s="144" t="s">
        <v>30</v>
      </c>
      <c r="D163" s="145"/>
      <c r="E163" s="145"/>
      <c r="F163" s="145"/>
      <c r="G163" s="92">
        <f t="shared" ref="G163:J163" si="145">SUM(G158+G162)</f>
        <v>64.599999999999994</v>
      </c>
      <c r="H163" s="92">
        <f t="shared" si="145"/>
        <v>0</v>
      </c>
      <c r="I163" s="92">
        <f t="shared" si="145"/>
        <v>0</v>
      </c>
      <c r="J163" s="92">
        <f t="shared" si="145"/>
        <v>64.599999999999994</v>
      </c>
      <c r="K163" s="67">
        <f t="shared" ref="K163:T163" si="146">SUM(K158+K162)</f>
        <v>263.91999999999996</v>
      </c>
      <c r="L163" s="67">
        <f t="shared" si="146"/>
        <v>2.1</v>
      </c>
      <c r="M163" s="67">
        <f t="shared" si="146"/>
        <v>0</v>
      </c>
      <c r="N163" s="67">
        <f t="shared" si="146"/>
        <v>261.81999999999994</v>
      </c>
      <c r="O163" s="67">
        <f t="shared" si="146"/>
        <v>286.3</v>
      </c>
      <c r="P163" s="67">
        <f t="shared" si="146"/>
        <v>2.1</v>
      </c>
      <c r="Q163" s="67">
        <f t="shared" si="146"/>
        <v>0</v>
      </c>
      <c r="R163" s="67">
        <f t="shared" si="146"/>
        <v>284.2</v>
      </c>
      <c r="S163" s="92">
        <f t="shared" si="146"/>
        <v>0</v>
      </c>
      <c r="T163" s="67">
        <f t="shared" si="146"/>
        <v>0</v>
      </c>
      <c r="U163" s="16"/>
    </row>
    <row r="164" spans="1:21" ht="15.75" customHeight="1" thickBot="1">
      <c r="A164" s="15" t="s">
        <v>23</v>
      </c>
      <c r="B164" s="212" t="s">
        <v>34</v>
      </c>
      <c r="C164" s="137"/>
      <c r="D164" s="137"/>
      <c r="E164" s="137"/>
      <c r="F164" s="137"/>
      <c r="G164" s="99">
        <f t="shared" ref="G164:J164" si="147">SUM(G163)</f>
        <v>64.599999999999994</v>
      </c>
      <c r="H164" s="95">
        <f t="shared" si="147"/>
        <v>0</v>
      </c>
      <c r="I164" s="95">
        <f t="shared" si="147"/>
        <v>0</v>
      </c>
      <c r="J164" s="95">
        <f t="shared" si="147"/>
        <v>64.599999999999994</v>
      </c>
      <c r="K164" s="69">
        <f t="shared" ref="K164:T164" si="148">SUM(K163)</f>
        <v>263.91999999999996</v>
      </c>
      <c r="L164" s="69">
        <f t="shared" si="148"/>
        <v>2.1</v>
      </c>
      <c r="M164" s="69">
        <f t="shared" si="148"/>
        <v>0</v>
      </c>
      <c r="N164" s="69">
        <f t="shared" si="148"/>
        <v>261.81999999999994</v>
      </c>
      <c r="O164" s="69">
        <f t="shared" si="148"/>
        <v>286.3</v>
      </c>
      <c r="P164" s="69">
        <f t="shared" si="148"/>
        <v>2.1</v>
      </c>
      <c r="Q164" s="69">
        <f t="shared" si="148"/>
        <v>0</v>
      </c>
      <c r="R164" s="69">
        <f t="shared" si="148"/>
        <v>284.2</v>
      </c>
      <c r="S164" s="95">
        <f t="shared" si="148"/>
        <v>0</v>
      </c>
      <c r="T164" s="69">
        <f t="shared" si="148"/>
        <v>0</v>
      </c>
      <c r="U164" s="16"/>
    </row>
    <row r="165" spans="1:21" ht="14.25" customHeight="1" thickBot="1">
      <c r="A165" s="17" t="s">
        <v>24</v>
      </c>
      <c r="B165" s="200" t="s">
        <v>48</v>
      </c>
      <c r="C165" s="166"/>
      <c r="D165" s="166"/>
      <c r="E165" s="166"/>
      <c r="F165" s="166"/>
      <c r="G165" s="166"/>
      <c r="H165" s="166"/>
      <c r="I165" s="166"/>
      <c r="J165" s="166"/>
      <c r="K165" s="166"/>
      <c r="L165" s="166"/>
      <c r="M165" s="166"/>
      <c r="N165" s="166"/>
      <c r="O165" s="166"/>
      <c r="P165" s="166"/>
      <c r="Q165" s="166"/>
      <c r="R165" s="166"/>
      <c r="S165" s="166"/>
      <c r="T165" s="166"/>
      <c r="U165" s="8"/>
    </row>
    <row r="166" spans="1:21" ht="15.75" customHeight="1" thickBot="1">
      <c r="A166" s="6" t="s">
        <v>24</v>
      </c>
      <c r="B166" s="7" t="s">
        <v>14</v>
      </c>
      <c r="C166" s="205" t="s">
        <v>49</v>
      </c>
      <c r="D166" s="205"/>
      <c r="E166" s="205"/>
      <c r="F166" s="205"/>
      <c r="G166" s="205"/>
      <c r="H166" s="205"/>
      <c r="I166" s="205"/>
      <c r="J166" s="205"/>
      <c r="K166" s="205"/>
      <c r="L166" s="205"/>
      <c r="M166" s="205"/>
      <c r="N166" s="205"/>
      <c r="O166" s="205"/>
      <c r="P166" s="205"/>
      <c r="Q166" s="205"/>
      <c r="R166" s="205"/>
      <c r="S166" s="205"/>
      <c r="T166" s="205"/>
      <c r="U166" s="8"/>
    </row>
    <row r="167" spans="1:21" ht="13.5" customHeight="1">
      <c r="A167" s="214" t="s">
        <v>24</v>
      </c>
      <c r="B167" s="121" t="s">
        <v>14</v>
      </c>
      <c r="C167" s="124" t="s">
        <v>14</v>
      </c>
      <c r="D167" s="171" t="s">
        <v>50</v>
      </c>
      <c r="E167" s="130" t="s">
        <v>17</v>
      </c>
      <c r="F167" s="22" t="s">
        <v>37</v>
      </c>
      <c r="G167" s="56">
        <f>H167+J167</f>
        <v>0</v>
      </c>
      <c r="H167" s="57"/>
      <c r="I167" s="57"/>
      <c r="J167" s="57"/>
      <c r="K167" s="81">
        <f t="shared" ref="K167:K168" si="149">L167+N167</f>
        <v>0</v>
      </c>
      <c r="L167" s="82"/>
      <c r="M167" s="82"/>
      <c r="N167" s="82"/>
      <c r="O167" s="82"/>
      <c r="P167" s="82"/>
      <c r="Q167" s="82"/>
      <c r="R167" s="82"/>
      <c r="S167" s="82"/>
      <c r="T167" s="83"/>
      <c r="U167" s="8"/>
    </row>
    <row r="168" spans="1:21" ht="13.5" customHeight="1">
      <c r="A168" s="174"/>
      <c r="B168" s="121"/>
      <c r="C168" s="124"/>
      <c r="D168" s="171"/>
      <c r="E168" s="130"/>
      <c r="F168" s="21" t="s">
        <v>60</v>
      </c>
      <c r="G168" s="56">
        <f>H168+J168</f>
        <v>0</v>
      </c>
      <c r="H168" s="58"/>
      <c r="I168" s="58"/>
      <c r="J168" s="58"/>
      <c r="K168" s="81">
        <f t="shared" si="149"/>
        <v>0</v>
      </c>
      <c r="L168" s="81"/>
      <c r="M168" s="81"/>
      <c r="N168" s="81"/>
      <c r="O168" s="81"/>
      <c r="P168" s="81"/>
      <c r="Q168" s="81"/>
      <c r="R168" s="81"/>
      <c r="S168" s="81"/>
      <c r="T168" s="84"/>
      <c r="U168" s="8"/>
    </row>
    <row r="169" spans="1:21" ht="13.5" customHeight="1">
      <c r="A169" s="167"/>
      <c r="B169" s="122"/>
      <c r="C169" s="125"/>
      <c r="D169" s="134"/>
      <c r="E169" s="131"/>
      <c r="F169" s="10" t="s">
        <v>19</v>
      </c>
      <c r="G169" s="48">
        <f t="shared" ref="G169:T169" si="150">SUM(G167:G168)</f>
        <v>0</v>
      </c>
      <c r="H169" s="48">
        <f t="shared" si="150"/>
        <v>0</v>
      </c>
      <c r="I169" s="48">
        <f t="shared" si="150"/>
        <v>0</v>
      </c>
      <c r="J169" s="48">
        <f t="shared" si="150"/>
        <v>0</v>
      </c>
      <c r="K169" s="48">
        <f t="shared" si="150"/>
        <v>0</v>
      </c>
      <c r="L169" s="48">
        <f t="shared" si="150"/>
        <v>0</v>
      </c>
      <c r="M169" s="48">
        <f t="shared" si="150"/>
        <v>0</v>
      </c>
      <c r="N169" s="48">
        <f t="shared" si="150"/>
        <v>0</v>
      </c>
      <c r="O169" s="48">
        <f t="shared" si="150"/>
        <v>0</v>
      </c>
      <c r="P169" s="48">
        <f t="shared" si="150"/>
        <v>0</v>
      </c>
      <c r="Q169" s="48">
        <f t="shared" si="150"/>
        <v>0</v>
      </c>
      <c r="R169" s="48">
        <f t="shared" si="150"/>
        <v>0</v>
      </c>
      <c r="S169" s="48">
        <f t="shared" si="150"/>
        <v>0</v>
      </c>
      <c r="T169" s="48">
        <f t="shared" si="150"/>
        <v>0</v>
      </c>
      <c r="U169" s="8"/>
    </row>
    <row r="170" spans="1:21" ht="13.5" customHeight="1">
      <c r="A170" s="132" t="s">
        <v>24</v>
      </c>
      <c r="B170" s="120" t="s">
        <v>14</v>
      </c>
      <c r="C170" s="125" t="s">
        <v>20</v>
      </c>
      <c r="D170" s="134" t="s">
        <v>87</v>
      </c>
      <c r="E170" s="130" t="s">
        <v>17</v>
      </c>
      <c r="F170" s="24" t="s">
        <v>37</v>
      </c>
      <c r="G170" s="53">
        <f>H170+J170</f>
        <v>0</v>
      </c>
      <c r="H170" s="55"/>
      <c r="I170" s="55"/>
      <c r="J170" s="55"/>
      <c r="K170" s="85">
        <f t="shared" ref="K170:K171" si="151">L170+N170</f>
        <v>0</v>
      </c>
      <c r="L170" s="55"/>
      <c r="M170" s="55"/>
      <c r="N170" s="55"/>
      <c r="O170" s="85">
        <f t="shared" ref="O170:O171" si="152">P170+R170</f>
        <v>0</v>
      </c>
      <c r="P170" s="55"/>
      <c r="Q170" s="55"/>
      <c r="R170" s="55"/>
      <c r="S170" s="55"/>
      <c r="T170" s="86"/>
      <c r="U170" s="8"/>
    </row>
    <row r="171" spans="1:21" ht="13.5" customHeight="1">
      <c r="A171" s="132"/>
      <c r="B171" s="121"/>
      <c r="C171" s="125"/>
      <c r="D171" s="134"/>
      <c r="E171" s="130"/>
      <c r="F171" s="24" t="s">
        <v>60</v>
      </c>
      <c r="G171" s="53">
        <f>H171+J171</f>
        <v>0</v>
      </c>
      <c r="H171" s="55"/>
      <c r="I171" s="55"/>
      <c r="J171" s="55"/>
      <c r="K171" s="85">
        <f t="shared" si="151"/>
        <v>0</v>
      </c>
      <c r="L171" s="55"/>
      <c r="M171" s="55"/>
      <c r="N171" s="55"/>
      <c r="O171" s="85">
        <f t="shared" si="152"/>
        <v>0</v>
      </c>
      <c r="P171" s="55"/>
      <c r="Q171" s="55"/>
      <c r="R171" s="55">
        <v>0</v>
      </c>
      <c r="S171" s="55"/>
      <c r="T171" s="86"/>
      <c r="U171" s="8"/>
    </row>
    <row r="172" spans="1:21" ht="13.5" customHeight="1">
      <c r="A172" s="132"/>
      <c r="B172" s="122"/>
      <c r="C172" s="133"/>
      <c r="D172" s="135"/>
      <c r="E172" s="131"/>
      <c r="F172" s="46" t="s">
        <v>19</v>
      </c>
      <c r="G172" s="49">
        <f t="shared" ref="G172:T172" si="153">SUM(G170:G171)</f>
        <v>0</v>
      </c>
      <c r="H172" s="49">
        <f t="shared" si="153"/>
        <v>0</v>
      </c>
      <c r="I172" s="49">
        <f t="shared" si="153"/>
        <v>0</v>
      </c>
      <c r="J172" s="49">
        <f t="shared" si="153"/>
        <v>0</v>
      </c>
      <c r="K172" s="49">
        <f t="shared" si="153"/>
        <v>0</v>
      </c>
      <c r="L172" s="49">
        <f t="shared" si="153"/>
        <v>0</v>
      </c>
      <c r="M172" s="49">
        <f t="shared" si="153"/>
        <v>0</v>
      </c>
      <c r="N172" s="49">
        <f t="shared" si="153"/>
        <v>0</v>
      </c>
      <c r="O172" s="49">
        <f t="shared" si="153"/>
        <v>0</v>
      </c>
      <c r="P172" s="49">
        <f t="shared" si="153"/>
        <v>0</v>
      </c>
      <c r="Q172" s="49">
        <f t="shared" si="153"/>
        <v>0</v>
      </c>
      <c r="R172" s="49">
        <f t="shared" si="153"/>
        <v>0</v>
      </c>
      <c r="S172" s="49">
        <f t="shared" si="153"/>
        <v>0</v>
      </c>
      <c r="T172" s="49">
        <f t="shared" si="153"/>
        <v>0</v>
      </c>
      <c r="U172" s="8"/>
    </row>
    <row r="173" spans="1:21" ht="13.5" customHeight="1" thickBot="1">
      <c r="A173" s="31" t="s">
        <v>24</v>
      </c>
      <c r="B173" s="40" t="s">
        <v>14</v>
      </c>
      <c r="C173" s="144" t="s">
        <v>30</v>
      </c>
      <c r="D173" s="145"/>
      <c r="E173" s="145"/>
      <c r="F173" s="145"/>
      <c r="G173" s="50">
        <f>SUM(G169+G172)</f>
        <v>0</v>
      </c>
      <c r="H173" s="50">
        <f t="shared" ref="H173:R173" si="154">SUM(H169+H172)</f>
        <v>0</v>
      </c>
      <c r="I173" s="50">
        <f t="shared" si="154"/>
        <v>0</v>
      </c>
      <c r="J173" s="50">
        <f t="shared" si="154"/>
        <v>0</v>
      </c>
      <c r="K173" s="50">
        <f t="shared" si="154"/>
        <v>0</v>
      </c>
      <c r="L173" s="50">
        <f t="shared" si="154"/>
        <v>0</v>
      </c>
      <c r="M173" s="50">
        <f t="shared" si="154"/>
        <v>0</v>
      </c>
      <c r="N173" s="50">
        <f t="shared" si="154"/>
        <v>0</v>
      </c>
      <c r="O173" s="50">
        <f t="shared" si="154"/>
        <v>0</v>
      </c>
      <c r="P173" s="50">
        <f t="shared" si="154"/>
        <v>0</v>
      </c>
      <c r="Q173" s="50">
        <f t="shared" si="154"/>
        <v>0</v>
      </c>
      <c r="R173" s="50">
        <f t="shared" si="154"/>
        <v>0</v>
      </c>
      <c r="S173" s="50">
        <f t="shared" ref="S173" si="155">SUM(S169+S172)</f>
        <v>0</v>
      </c>
      <c r="T173" s="50">
        <f t="shared" ref="T173" si="156">SUM(T169+T172)</f>
        <v>0</v>
      </c>
      <c r="U173" s="8"/>
    </row>
    <row r="174" spans="1:21" ht="14.25" customHeight="1" thickBot="1">
      <c r="A174" s="15" t="s">
        <v>24</v>
      </c>
      <c r="B174" s="212" t="s">
        <v>34</v>
      </c>
      <c r="C174" s="137"/>
      <c r="D174" s="137"/>
      <c r="E174" s="137"/>
      <c r="F174" s="213"/>
      <c r="G174" s="54">
        <f>SUM(G173)</f>
        <v>0</v>
      </c>
      <c r="H174" s="54">
        <f t="shared" ref="H174:T174" si="157">SUM(H173)</f>
        <v>0</v>
      </c>
      <c r="I174" s="54">
        <f t="shared" si="157"/>
        <v>0</v>
      </c>
      <c r="J174" s="54">
        <f t="shared" si="157"/>
        <v>0</v>
      </c>
      <c r="K174" s="54">
        <f t="shared" si="157"/>
        <v>0</v>
      </c>
      <c r="L174" s="54">
        <f t="shared" si="157"/>
        <v>0</v>
      </c>
      <c r="M174" s="54">
        <f t="shared" si="157"/>
        <v>0</v>
      </c>
      <c r="N174" s="54">
        <f t="shared" si="157"/>
        <v>0</v>
      </c>
      <c r="O174" s="54">
        <f t="shared" si="157"/>
        <v>0</v>
      </c>
      <c r="P174" s="54">
        <f t="shared" si="157"/>
        <v>0</v>
      </c>
      <c r="Q174" s="54">
        <f t="shared" si="157"/>
        <v>0</v>
      </c>
      <c r="R174" s="54">
        <f t="shared" si="157"/>
        <v>0</v>
      </c>
      <c r="S174" s="54">
        <f t="shared" si="157"/>
        <v>0</v>
      </c>
      <c r="T174" s="54">
        <f t="shared" si="157"/>
        <v>0</v>
      </c>
      <c r="U174" s="16"/>
    </row>
    <row r="175" spans="1:21" ht="14.25" customHeight="1" thickBot="1">
      <c r="A175" s="17" t="s">
        <v>27</v>
      </c>
      <c r="B175" s="200" t="s">
        <v>51</v>
      </c>
      <c r="C175" s="166"/>
      <c r="D175" s="166"/>
      <c r="E175" s="166"/>
      <c r="F175" s="166"/>
      <c r="G175" s="166"/>
      <c r="H175" s="166"/>
      <c r="I175" s="166"/>
      <c r="J175" s="166"/>
      <c r="K175" s="166"/>
      <c r="L175" s="166"/>
      <c r="M175" s="166"/>
      <c r="N175" s="166"/>
      <c r="O175" s="166"/>
      <c r="P175" s="166"/>
      <c r="Q175" s="166"/>
      <c r="R175" s="166"/>
      <c r="S175" s="166"/>
      <c r="T175" s="166"/>
      <c r="U175" s="8"/>
    </row>
    <row r="176" spans="1:21" ht="14.25" customHeight="1" thickBot="1">
      <c r="A176" s="18" t="s">
        <v>27</v>
      </c>
      <c r="B176" s="19" t="s">
        <v>14</v>
      </c>
      <c r="C176" s="142" t="s">
        <v>52</v>
      </c>
      <c r="D176" s="143"/>
      <c r="E176" s="143"/>
      <c r="F176" s="143"/>
      <c r="G176" s="143"/>
      <c r="H176" s="143"/>
      <c r="I176" s="143"/>
      <c r="J176" s="143"/>
      <c r="K176" s="143"/>
      <c r="L176" s="143"/>
      <c r="M176" s="143"/>
      <c r="N176" s="143"/>
      <c r="O176" s="143"/>
      <c r="P176" s="143"/>
      <c r="Q176" s="143"/>
      <c r="R176" s="143"/>
      <c r="S176" s="143"/>
      <c r="T176" s="143"/>
      <c r="U176" s="8"/>
    </row>
    <row r="177" spans="1:21" ht="19.5" customHeight="1">
      <c r="A177" s="214" t="s">
        <v>27</v>
      </c>
      <c r="B177" s="215" t="s">
        <v>14</v>
      </c>
      <c r="C177" s="124" t="s">
        <v>14</v>
      </c>
      <c r="D177" s="171" t="s">
        <v>53</v>
      </c>
      <c r="E177" s="130" t="s">
        <v>17</v>
      </c>
      <c r="F177" s="23" t="s">
        <v>18</v>
      </c>
      <c r="G177" s="60">
        <f t="shared" ref="G177" si="158">H177+J177</f>
        <v>2.9</v>
      </c>
      <c r="H177" s="75">
        <v>2.9</v>
      </c>
      <c r="I177" s="75"/>
      <c r="J177" s="75"/>
      <c r="K177" s="61">
        <f t="shared" ref="K177" si="159">L177+N177</f>
        <v>3.8</v>
      </c>
      <c r="L177" s="75">
        <v>3.8</v>
      </c>
      <c r="M177" s="75"/>
      <c r="N177" s="75"/>
      <c r="O177" s="61">
        <f t="shared" ref="O177" si="160">P177+R177</f>
        <v>3.8</v>
      </c>
      <c r="P177" s="75">
        <v>3.8</v>
      </c>
      <c r="Q177" s="75"/>
      <c r="R177" s="75"/>
      <c r="S177" s="75">
        <v>2.9</v>
      </c>
      <c r="T177" s="80">
        <v>3</v>
      </c>
      <c r="U177" s="8"/>
    </row>
    <row r="178" spans="1:21" ht="18" customHeight="1">
      <c r="A178" s="167"/>
      <c r="B178" s="122"/>
      <c r="C178" s="125"/>
      <c r="D178" s="134"/>
      <c r="E178" s="131"/>
      <c r="F178" s="10" t="s">
        <v>19</v>
      </c>
      <c r="G178" s="62">
        <f t="shared" ref="G178:J178" si="161">SUM(G177:G177)</f>
        <v>2.9</v>
      </c>
      <c r="H178" s="62">
        <f t="shared" si="161"/>
        <v>2.9</v>
      </c>
      <c r="I178" s="62">
        <f t="shared" si="161"/>
        <v>0</v>
      </c>
      <c r="J178" s="62">
        <f t="shared" si="161"/>
        <v>0</v>
      </c>
      <c r="K178" s="62">
        <f t="shared" ref="K178:T178" si="162">SUM(K177:K177)</f>
        <v>3.8</v>
      </c>
      <c r="L178" s="62">
        <f t="shared" si="162"/>
        <v>3.8</v>
      </c>
      <c r="M178" s="62">
        <f t="shared" si="162"/>
        <v>0</v>
      </c>
      <c r="N178" s="62">
        <f t="shared" si="162"/>
        <v>0</v>
      </c>
      <c r="O178" s="62">
        <f t="shared" si="162"/>
        <v>3.8</v>
      </c>
      <c r="P178" s="62">
        <f t="shared" si="162"/>
        <v>3.8</v>
      </c>
      <c r="Q178" s="62">
        <f t="shared" si="162"/>
        <v>0</v>
      </c>
      <c r="R178" s="62">
        <f t="shared" si="162"/>
        <v>0</v>
      </c>
      <c r="S178" s="62">
        <f t="shared" si="162"/>
        <v>2.9</v>
      </c>
      <c r="T178" s="62">
        <f t="shared" si="162"/>
        <v>3</v>
      </c>
      <c r="U178" s="8"/>
    </row>
    <row r="179" spans="1:21" ht="15" customHeight="1" thickBot="1">
      <c r="A179" s="31" t="s">
        <v>27</v>
      </c>
      <c r="B179" s="40" t="s">
        <v>14</v>
      </c>
      <c r="C179" s="144" t="s">
        <v>30</v>
      </c>
      <c r="D179" s="145"/>
      <c r="E179" s="145"/>
      <c r="F179" s="145"/>
      <c r="G179" s="67">
        <f t="shared" ref="G179:T179" si="163">SUM(G177:G177)</f>
        <v>2.9</v>
      </c>
      <c r="H179" s="67">
        <f t="shared" si="163"/>
        <v>2.9</v>
      </c>
      <c r="I179" s="67">
        <f t="shared" si="163"/>
        <v>0</v>
      </c>
      <c r="J179" s="67">
        <f t="shared" si="163"/>
        <v>0</v>
      </c>
      <c r="K179" s="67">
        <f t="shared" si="163"/>
        <v>3.8</v>
      </c>
      <c r="L179" s="67">
        <f t="shared" si="163"/>
        <v>3.8</v>
      </c>
      <c r="M179" s="67">
        <f t="shared" si="163"/>
        <v>0</v>
      </c>
      <c r="N179" s="67">
        <f t="shared" si="163"/>
        <v>0</v>
      </c>
      <c r="O179" s="67">
        <f t="shared" si="163"/>
        <v>3.8</v>
      </c>
      <c r="P179" s="67">
        <f t="shared" si="163"/>
        <v>3.8</v>
      </c>
      <c r="Q179" s="67">
        <f t="shared" si="163"/>
        <v>0</v>
      </c>
      <c r="R179" s="67">
        <f t="shared" si="163"/>
        <v>0</v>
      </c>
      <c r="S179" s="67">
        <f t="shared" si="163"/>
        <v>2.9</v>
      </c>
      <c r="T179" s="67">
        <f t="shared" si="163"/>
        <v>3</v>
      </c>
      <c r="U179" s="8"/>
    </row>
    <row r="180" spans="1:21" ht="15" customHeight="1" thickBot="1">
      <c r="A180" s="15" t="s">
        <v>27</v>
      </c>
      <c r="B180" s="212" t="s">
        <v>34</v>
      </c>
      <c r="C180" s="137"/>
      <c r="D180" s="137"/>
      <c r="E180" s="137"/>
      <c r="F180" s="213"/>
      <c r="G180" s="69">
        <f t="shared" ref="G180:T180" si="164">SUM(G179)</f>
        <v>2.9</v>
      </c>
      <c r="H180" s="69">
        <f t="shared" si="164"/>
        <v>2.9</v>
      </c>
      <c r="I180" s="69">
        <f t="shared" si="164"/>
        <v>0</v>
      </c>
      <c r="J180" s="69">
        <f t="shared" si="164"/>
        <v>0</v>
      </c>
      <c r="K180" s="69">
        <f t="shared" si="164"/>
        <v>3.8</v>
      </c>
      <c r="L180" s="69">
        <f t="shared" si="164"/>
        <v>3.8</v>
      </c>
      <c r="M180" s="69">
        <f t="shared" si="164"/>
        <v>0</v>
      </c>
      <c r="N180" s="69">
        <f t="shared" si="164"/>
        <v>0</v>
      </c>
      <c r="O180" s="69">
        <f t="shared" si="164"/>
        <v>3.8</v>
      </c>
      <c r="P180" s="69">
        <f t="shared" si="164"/>
        <v>3.8</v>
      </c>
      <c r="Q180" s="69">
        <f t="shared" si="164"/>
        <v>0</v>
      </c>
      <c r="R180" s="69">
        <f t="shared" si="164"/>
        <v>0</v>
      </c>
      <c r="S180" s="69">
        <f t="shared" si="164"/>
        <v>2.9</v>
      </c>
      <c r="T180" s="69">
        <f t="shared" si="164"/>
        <v>3</v>
      </c>
      <c r="U180" s="16"/>
    </row>
    <row r="181" spans="1:21" ht="15" customHeight="1" thickBot="1">
      <c r="A181" s="17" t="s">
        <v>29</v>
      </c>
      <c r="B181" s="200" t="s">
        <v>54</v>
      </c>
      <c r="C181" s="166"/>
      <c r="D181" s="166"/>
      <c r="E181" s="166"/>
      <c r="F181" s="166"/>
      <c r="G181" s="166"/>
      <c r="H181" s="166"/>
      <c r="I181" s="166"/>
      <c r="J181" s="166"/>
      <c r="K181" s="166"/>
      <c r="L181" s="166"/>
      <c r="M181" s="166"/>
      <c r="N181" s="166"/>
      <c r="O181" s="166"/>
      <c r="P181" s="166"/>
      <c r="Q181" s="166"/>
      <c r="R181" s="166"/>
      <c r="S181" s="166"/>
      <c r="T181" s="166"/>
      <c r="U181" s="8"/>
    </row>
    <row r="182" spans="1:21" ht="13.5" customHeight="1" thickBot="1">
      <c r="A182" s="18" t="s">
        <v>29</v>
      </c>
      <c r="B182" s="19" t="s">
        <v>14</v>
      </c>
      <c r="C182" s="142" t="s">
        <v>55</v>
      </c>
      <c r="D182" s="143"/>
      <c r="E182" s="143"/>
      <c r="F182" s="143"/>
      <c r="G182" s="143"/>
      <c r="H182" s="143"/>
      <c r="I182" s="143"/>
      <c r="J182" s="143"/>
      <c r="K182" s="143"/>
      <c r="L182" s="143"/>
      <c r="M182" s="143"/>
      <c r="N182" s="143"/>
      <c r="O182" s="143"/>
      <c r="P182" s="143"/>
      <c r="Q182" s="143"/>
      <c r="R182" s="143"/>
      <c r="S182" s="143"/>
      <c r="T182" s="143"/>
      <c r="U182" s="8"/>
    </row>
    <row r="183" spans="1:21" ht="12.75" customHeight="1">
      <c r="A183" s="214" t="s">
        <v>29</v>
      </c>
      <c r="B183" s="215" t="s">
        <v>14</v>
      </c>
      <c r="C183" s="124" t="s">
        <v>14</v>
      </c>
      <c r="D183" s="171" t="s">
        <v>84</v>
      </c>
      <c r="E183" s="130" t="s">
        <v>17</v>
      </c>
      <c r="F183" s="23" t="s">
        <v>18</v>
      </c>
      <c r="G183" s="60">
        <f t="shared" ref="G183:G184" si="165">H183+J183</f>
        <v>21.5</v>
      </c>
      <c r="H183" s="75">
        <v>21.5</v>
      </c>
      <c r="I183" s="75"/>
      <c r="J183" s="75"/>
      <c r="K183" s="61">
        <f t="shared" ref="K183:K184" si="166">L183+N183</f>
        <v>30</v>
      </c>
      <c r="L183" s="75">
        <v>30</v>
      </c>
      <c r="M183" s="75"/>
      <c r="N183" s="75"/>
      <c r="O183" s="61">
        <f t="shared" ref="O183:O184" si="167">P183+R183</f>
        <v>30</v>
      </c>
      <c r="P183" s="75">
        <v>30</v>
      </c>
      <c r="Q183" s="75"/>
      <c r="R183" s="75"/>
      <c r="S183" s="75">
        <v>30</v>
      </c>
      <c r="T183" s="80">
        <v>30</v>
      </c>
      <c r="U183" s="8"/>
    </row>
    <row r="184" spans="1:21" ht="12.75" customHeight="1">
      <c r="A184" s="174"/>
      <c r="B184" s="121"/>
      <c r="C184" s="124"/>
      <c r="D184" s="171"/>
      <c r="E184" s="130"/>
      <c r="F184" s="23" t="s">
        <v>18</v>
      </c>
      <c r="G184" s="62">
        <f t="shared" si="165"/>
        <v>0</v>
      </c>
      <c r="H184" s="75"/>
      <c r="I184" s="75"/>
      <c r="J184" s="75"/>
      <c r="K184" s="61">
        <f t="shared" si="166"/>
        <v>0</v>
      </c>
      <c r="L184" s="75"/>
      <c r="M184" s="75"/>
      <c r="N184" s="75"/>
      <c r="O184" s="61">
        <f t="shared" si="167"/>
        <v>0</v>
      </c>
      <c r="P184" s="75"/>
      <c r="Q184" s="75"/>
      <c r="R184" s="75"/>
      <c r="S184" s="75"/>
      <c r="T184" s="80"/>
      <c r="U184" s="8"/>
    </row>
    <row r="185" spans="1:21" ht="15" customHeight="1">
      <c r="A185" s="167"/>
      <c r="B185" s="122"/>
      <c r="C185" s="125"/>
      <c r="D185" s="134"/>
      <c r="E185" s="131"/>
      <c r="F185" s="10" t="s">
        <v>19</v>
      </c>
      <c r="G185" s="62">
        <f>SUM(G183:G184)</f>
        <v>21.5</v>
      </c>
      <c r="H185" s="62">
        <f>SUM(H183:H184)</f>
        <v>21.5</v>
      </c>
      <c r="I185" s="62">
        <f t="shared" ref="I185:J185" si="168">SUM(I183:I183)</f>
        <v>0</v>
      </c>
      <c r="J185" s="62">
        <f t="shared" si="168"/>
        <v>0</v>
      </c>
      <c r="K185" s="62">
        <f t="shared" ref="K185:T185" si="169">SUM(K183:K183)</f>
        <v>30</v>
      </c>
      <c r="L185" s="62">
        <f t="shared" si="169"/>
        <v>30</v>
      </c>
      <c r="M185" s="62">
        <f t="shared" si="169"/>
        <v>0</v>
      </c>
      <c r="N185" s="62">
        <f t="shared" si="169"/>
        <v>0</v>
      </c>
      <c r="O185" s="62">
        <f>SUM(O183:O184)</f>
        <v>30</v>
      </c>
      <c r="P185" s="62">
        <f>SUM(P183:P184)</f>
        <v>30</v>
      </c>
      <c r="Q185" s="62">
        <f t="shared" si="169"/>
        <v>0</v>
      </c>
      <c r="R185" s="62">
        <f t="shared" si="169"/>
        <v>0</v>
      </c>
      <c r="S185" s="62">
        <f t="shared" si="169"/>
        <v>30</v>
      </c>
      <c r="T185" s="62">
        <f t="shared" si="169"/>
        <v>30</v>
      </c>
      <c r="U185" s="8"/>
    </row>
    <row r="186" spans="1:21" ht="14.25" customHeight="1" thickBot="1">
      <c r="A186" s="31" t="s">
        <v>29</v>
      </c>
      <c r="B186" s="40" t="s">
        <v>14</v>
      </c>
      <c r="C186" s="144" t="s">
        <v>30</v>
      </c>
      <c r="D186" s="145"/>
      <c r="E186" s="145"/>
      <c r="F186" s="145"/>
      <c r="G186" s="66">
        <f t="shared" ref="G186:T186" si="170">SUM(G185)</f>
        <v>21.5</v>
      </c>
      <c r="H186" s="66">
        <f t="shared" si="170"/>
        <v>21.5</v>
      </c>
      <c r="I186" s="66">
        <f t="shared" si="170"/>
        <v>0</v>
      </c>
      <c r="J186" s="66">
        <f t="shared" si="170"/>
        <v>0</v>
      </c>
      <c r="K186" s="66">
        <f t="shared" si="170"/>
        <v>30</v>
      </c>
      <c r="L186" s="66">
        <f t="shared" si="170"/>
        <v>30</v>
      </c>
      <c r="M186" s="66">
        <f t="shared" si="170"/>
        <v>0</v>
      </c>
      <c r="N186" s="66">
        <f t="shared" si="170"/>
        <v>0</v>
      </c>
      <c r="O186" s="66">
        <f t="shared" si="170"/>
        <v>30</v>
      </c>
      <c r="P186" s="66">
        <f t="shared" si="170"/>
        <v>30</v>
      </c>
      <c r="Q186" s="66">
        <f t="shared" si="170"/>
        <v>0</v>
      </c>
      <c r="R186" s="66">
        <f t="shared" si="170"/>
        <v>0</v>
      </c>
      <c r="S186" s="66">
        <f t="shared" si="170"/>
        <v>30</v>
      </c>
      <c r="T186" s="66">
        <f t="shared" si="170"/>
        <v>30</v>
      </c>
      <c r="U186" s="8"/>
    </row>
    <row r="187" spans="1:21" ht="14.25" customHeight="1" thickBot="1">
      <c r="A187" s="15" t="s">
        <v>29</v>
      </c>
      <c r="B187" s="197" t="s">
        <v>34</v>
      </c>
      <c r="C187" s="198"/>
      <c r="D187" s="198"/>
      <c r="E187" s="198"/>
      <c r="F187" s="199"/>
      <c r="G187" s="76">
        <f>SUM(G186)</f>
        <v>21.5</v>
      </c>
      <c r="H187" s="76">
        <f t="shared" ref="H187:T187" si="171">SUM(H186)</f>
        <v>21.5</v>
      </c>
      <c r="I187" s="76">
        <f t="shared" si="171"/>
        <v>0</v>
      </c>
      <c r="J187" s="76">
        <f t="shared" si="171"/>
        <v>0</v>
      </c>
      <c r="K187" s="76">
        <f t="shared" si="171"/>
        <v>30</v>
      </c>
      <c r="L187" s="76">
        <f t="shared" si="171"/>
        <v>30</v>
      </c>
      <c r="M187" s="76">
        <f t="shared" si="171"/>
        <v>0</v>
      </c>
      <c r="N187" s="76">
        <f t="shared" si="171"/>
        <v>0</v>
      </c>
      <c r="O187" s="76">
        <f t="shared" si="171"/>
        <v>30</v>
      </c>
      <c r="P187" s="76">
        <f t="shared" si="171"/>
        <v>30</v>
      </c>
      <c r="Q187" s="76">
        <f t="shared" si="171"/>
        <v>0</v>
      </c>
      <c r="R187" s="76">
        <f t="shared" si="171"/>
        <v>0</v>
      </c>
      <c r="S187" s="76">
        <f t="shared" si="171"/>
        <v>30</v>
      </c>
      <c r="T187" s="76">
        <f t="shared" si="171"/>
        <v>30</v>
      </c>
      <c r="U187" s="8"/>
    </row>
    <row r="188" spans="1:21" s="32" customFormat="1" ht="14.25" customHeight="1" thickBot="1">
      <c r="A188" s="209" t="s">
        <v>56</v>
      </c>
      <c r="B188" s="210"/>
      <c r="C188" s="210"/>
      <c r="D188" s="210"/>
      <c r="E188" s="210"/>
      <c r="F188" s="211"/>
      <c r="G188" s="77">
        <f t="shared" ref="G188:T188" si="172">G83+G98+G152+G164+G174+G180+G187</f>
        <v>1352.3</v>
      </c>
      <c r="H188" s="77">
        <f t="shared" si="172"/>
        <v>189.3</v>
      </c>
      <c r="I188" s="77">
        <f t="shared" si="172"/>
        <v>0</v>
      </c>
      <c r="J188" s="77">
        <f t="shared" si="172"/>
        <v>1163</v>
      </c>
      <c r="K188" s="77">
        <f t="shared" si="172"/>
        <v>3691.6200000000003</v>
      </c>
      <c r="L188" s="77">
        <f t="shared" si="172"/>
        <v>198.4</v>
      </c>
      <c r="M188" s="77">
        <f t="shared" si="172"/>
        <v>0</v>
      </c>
      <c r="N188" s="77">
        <f t="shared" si="172"/>
        <v>3493.2200000000003</v>
      </c>
      <c r="O188" s="77">
        <f t="shared" si="172"/>
        <v>328.1</v>
      </c>
      <c r="P188" s="77">
        <f t="shared" si="172"/>
        <v>43.9</v>
      </c>
      <c r="Q188" s="77">
        <f t="shared" si="172"/>
        <v>0</v>
      </c>
      <c r="R188" s="77">
        <f t="shared" si="172"/>
        <v>284.2</v>
      </c>
      <c r="S188" s="96">
        <f t="shared" si="172"/>
        <v>3800.2999999999997</v>
      </c>
      <c r="T188" s="77">
        <f t="shared" si="172"/>
        <v>1478.7</v>
      </c>
      <c r="U188" s="36"/>
    </row>
    <row r="189" spans="1:21" ht="13.5" customHeight="1">
      <c r="D189" s="3"/>
      <c r="U189" s="4"/>
    </row>
    <row r="190" spans="1:21" ht="14.25" customHeight="1">
      <c r="D190" s="34" t="s">
        <v>57</v>
      </c>
      <c r="O190" s="1"/>
      <c r="P190" s="1"/>
      <c r="Q190" s="1"/>
      <c r="R190" s="59" t="s">
        <v>58</v>
      </c>
      <c r="S190" s="1"/>
      <c r="U190" s="4"/>
    </row>
    <row r="191" spans="1:21" ht="14.25" customHeight="1">
      <c r="D191" s="34"/>
      <c r="O191" s="1"/>
      <c r="P191" s="1"/>
      <c r="Q191" s="1"/>
      <c r="R191" s="59"/>
      <c r="S191" s="1"/>
      <c r="U191" s="4"/>
    </row>
    <row r="192" spans="1:21" ht="14.25" customHeight="1">
      <c r="D192" s="34"/>
      <c r="O192" s="1"/>
      <c r="P192" s="1"/>
      <c r="Q192" s="1"/>
      <c r="R192" s="59"/>
      <c r="S192" s="1"/>
      <c r="U192" s="4"/>
    </row>
    <row r="193" spans="4:21" ht="14.25" customHeight="1">
      <c r="D193" s="34"/>
      <c r="O193" s="1"/>
      <c r="P193" s="1"/>
      <c r="Q193" s="1"/>
      <c r="R193" s="59"/>
      <c r="S193" s="1"/>
      <c r="U193" s="4"/>
    </row>
    <row r="194" spans="4:21" ht="14.25" customHeight="1">
      <c r="D194" s="34"/>
      <c r="O194" s="1"/>
      <c r="P194" s="1"/>
      <c r="Q194" s="1"/>
      <c r="R194" s="59"/>
      <c r="S194" s="1"/>
      <c r="U194" s="4"/>
    </row>
    <row r="195" spans="4:21" ht="14.25" customHeight="1">
      <c r="D195" s="34"/>
      <c r="O195" s="1"/>
      <c r="P195" s="1"/>
      <c r="Q195" s="1"/>
      <c r="R195" s="59"/>
      <c r="S195" s="1"/>
      <c r="U195" s="4"/>
    </row>
    <row r="196" spans="4:21" ht="14.25" customHeight="1">
      <c r="D196" s="34"/>
      <c r="O196" s="1"/>
      <c r="P196" s="1"/>
      <c r="Q196" s="1"/>
      <c r="R196" s="59"/>
      <c r="S196" s="1"/>
      <c r="U196" s="4"/>
    </row>
    <row r="197" spans="4:21" ht="14.25" customHeight="1">
      <c r="D197" s="34"/>
      <c r="O197" s="1"/>
      <c r="P197" s="1"/>
      <c r="Q197" s="1"/>
      <c r="R197" s="59"/>
      <c r="S197" s="1"/>
      <c r="U197" s="4"/>
    </row>
    <row r="198" spans="4:21" ht="14.25" customHeight="1">
      <c r="D198" s="34"/>
      <c r="O198" s="1"/>
      <c r="P198" s="1"/>
      <c r="Q198" s="1"/>
      <c r="R198" s="59"/>
      <c r="S198" s="1"/>
      <c r="U198" s="4"/>
    </row>
    <row r="199" spans="4:21" ht="14.25" customHeight="1">
      <c r="D199" s="34"/>
      <c r="O199" s="1"/>
      <c r="P199" s="1"/>
      <c r="Q199" s="1"/>
      <c r="R199" s="59"/>
      <c r="S199" s="1"/>
      <c r="U199" s="4"/>
    </row>
    <row r="200" spans="4:21" ht="14.25" customHeight="1">
      <c r="D200" s="34"/>
      <c r="O200" s="1"/>
      <c r="P200" s="1"/>
      <c r="Q200" s="1"/>
      <c r="R200" s="59"/>
      <c r="S200" s="1"/>
      <c r="U200" s="4"/>
    </row>
    <row r="201" spans="4:21" ht="14.25" customHeight="1">
      <c r="D201" s="34"/>
      <c r="O201" s="1"/>
      <c r="P201" s="1"/>
      <c r="Q201" s="1"/>
      <c r="R201" s="59"/>
      <c r="S201" s="1"/>
      <c r="U201" s="4"/>
    </row>
    <row r="202" spans="4:21" ht="14.25" customHeight="1">
      <c r="D202" s="34"/>
      <c r="O202" s="1"/>
      <c r="P202" s="1"/>
      <c r="Q202" s="1"/>
      <c r="R202" s="59"/>
      <c r="S202" s="1"/>
      <c r="U202" s="4"/>
    </row>
    <row r="203" spans="4:21" ht="14.25" customHeight="1">
      <c r="D203" s="34"/>
      <c r="O203" s="1"/>
      <c r="P203" s="1"/>
      <c r="Q203" s="1"/>
      <c r="R203" s="59"/>
      <c r="S203" s="1"/>
      <c r="U203" s="4"/>
    </row>
    <row r="204" spans="4:21" ht="14.25" customHeight="1">
      <c r="D204" s="34"/>
      <c r="O204" s="1"/>
      <c r="P204" s="1"/>
      <c r="Q204" s="1"/>
      <c r="R204" s="59"/>
      <c r="S204" s="1"/>
      <c r="U204" s="4"/>
    </row>
    <row r="205" spans="4:21" ht="14.25" customHeight="1">
      <c r="D205" s="34"/>
      <c r="O205" s="1"/>
      <c r="P205" s="1"/>
      <c r="Q205" s="1"/>
      <c r="R205" s="59"/>
      <c r="S205" s="1"/>
      <c r="U205" s="4"/>
    </row>
    <row r="206" spans="4:21" ht="14.25" customHeight="1">
      <c r="D206" s="34"/>
      <c r="O206" s="1"/>
      <c r="P206" s="1"/>
      <c r="Q206" s="1"/>
      <c r="R206" s="59"/>
      <c r="S206" s="1"/>
      <c r="U206" s="4"/>
    </row>
    <row r="207" spans="4:21" ht="14.25" customHeight="1">
      <c r="D207" s="34"/>
      <c r="O207" s="1"/>
      <c r="P207" s="1"/>
      <c r="Q207" s="1"/>
      <c r="R207" s="59"/>
      <c r="S207" s="1"/>
      <c r="U207" s="4"/>
    </row>
    <row r="208" spans="4:21" ht="14.25" customHeight="1">
      <c r="D208" s="34"/>
      <c r="O208" s="1"/>
      <c r="P208" s="1"/>
      <c r="Q208" s="1"/>
      <c r="R208" s="59"/>
      <c r="S208" s="1"/>
      <c r="U208" s="4"/>
    </row>
    <row r="209" spans="4:21" ht="14.25" customHeight="1">
      <c r="D209" s="34"/>
      <c r="O209" s="1"/>
      <c r="P209" s="1"/>
      <c r="Q209" s="1"/>
      <c r="R209" s="59"/>
      <c r="S209" s="1"/>
      <c r="U209" s="4"/>
    </row>
    <row r="210" spans="4:21" ht="14.25" customHeight="1">
      <c r="D210" s="34"/>
      <c r="O210" s="1"/>
      <c r="P210" s="1"/>
      <c r="Q210" s="1"/>
      <c r="R210" s="59"/>
      <c r="S210" s="1"/>
      <c r="U210" s="4"/>
    </row>
    <row r="211" spans="4:21" ht="14.25" customHeight="1">
      <c r="D211" s="34"/>
      <c r="O211" s="1"/>
      <c r="P211" s="1"/>
      <c r="Q211" s="1"/>
      <c r="R211" s="59"/>
      <c r="S211" s="1"/>
      <c r="U211" s="4"/>
    </row>
    <row r="212" spans="4:21" ht="14.25" customHeight="1">
      <c r="D212" s="34"/>
      <c r="O212" s="1"/>
      <c r="P212" s="1"/>
      <c r="Q212" s="1"/>
      <c r="R212" s="59"/>
      <c r="S212" s="1"/>
      <c r="U212" s="4"/>
    </row>
    <row r="213" spans="4:21" ht="14.25" customHeight="1">
      <c r="D213" s="34"/>
      <c r="O213" s="1"/>
      <c r="P213" s="1"/>
      <c r="Q213" s="1"/>
      <c r="R213" s="59"/>
      <c r="S213" s="1"/>
      <c r="U213" s="4"/>
    </row>
    <row r="214" spans="4:21" ht="14.25" customHeight="1">
      <c r="D214" s="34"/>
      <c r="O214" s="1"/>
      <c r="P214" s="1"/>
      <c r="Q214" s="1"/>
      <c r="R214" s="59"/>
      <c r="S214" s="1"/>
      <c r="U214" s="4"/>
    </row>
    <row r="215" spans="4:21" ht="14.25" customHeight="1">
      <c r="D215" s="34"/>
      <c r="O215" s="1"/>
      <c r="P215" s="1"/>
      <c r="Q215" s="1"/>
      <c r="R215" s="59"/>
      <c r="S215" s="1"/>
      <c r="U215" s="4"/>
    </row>
    <row r="216" spans="4:21" ht="14.25" customHeight="1">
      <c r="D216" s="34"/>
      <c r="O216" s="1"/>
      <c r="P216" s="1"/>
      <c r="Q216" s="1"/>
      <c r="R216" s="59"/>
      <c r="S216" s="1"/>
      <c r="U216" s="4"/>
    </row>
    <row r="217" spans="4:21" ht="14.25" customHeight="1">
      <c r="D217" s="34"/>
      <c r="O217" s="1"/>
      <c r="P217" s="1"/>
      <c r="Q217" s="1"/>
      <c r="R217" s="59"/>
      <c r="S217" s="1"/>
      <c r="U217" s="4"/>
    </row>
    <row r="218" spans="4:21" ht="14.25" customHeight="1">
      <c r="D218" s="34"/>
      <c r="O218" s="1"/>
      <c r="P218" s="1"/>
      <c r="Q218" s="1"/>
      <c r="R218" s="59"/>
      <c r="S218" s="1"/>
      <c r="U218" s="4"/>
    </row>
    <row r="219" spans="4:21" ht="14.25" customHeight="1">
      <c r="D219" s="34"/>
      <c r="O219" s="1"/>
      <c r="P219" s="1"/>
      <c r="Q219" s="1"/>
      <c r="R219" s="59"/>
      <c r="S219" s="1"/>
      <c r="U219" s="4"/>
    </row>
    <row r="220" spans="4:21" ht="14.25" customHeight="1">
      <c r="D220" s="34"/>
      <c r="O220" s="1"/>
      <c r="P220" s="1"/>
      <c r="Q220" s="1"/>
      <c r="R220" s="59"/>
      <c r="S220" s="1"/>
      <c r="U220" s="4"/>
    </row>
    <row r="221" spans="4:21" ht="14.25" customHeight="1">
      <c r="D221" s="34"/>
      <c r="O221" s="1"/>
      <c r="P221" s="1"/>
      <c r="Q221" s="1"/>
      <c r="R221" s="59"/>
      <c r="S221" s="1"/>
      <c r="U221" s="4"/>
    </row>
  </sheetData>
  <mergeCells count="266">
    <mergeCell ref="D74:D77"/>
    <mergeCell ref="E74:E77"/>
    <mergeCell ref="A78:A81"/>
    <mergeCell ref="B78:B81"/>
    <mergeCell ref="C78:C81"/>
    <mergeCell ref="D78:D81"/>
    <mergeCell ref="E78:E81"/>
    <mergeCell ref="C46:C49"/>
    <mergeCell ref="D46:D49"/>
    <mergeCell ref="E46:E49"/>
    <mergeCell ref="A50:A52"/>
    <mergeCell ref="B50:B52"/>
    <mergeCell ref="C50:C52"/>
    <mergeCell ref="D50:D52"/>
    <mergeCell ref="E50:E52"/>
    <mergeCell ref="A53:A55"/>
    <mergeCell ref="B53:B55"/>
    <mergeCell ref="C53:C55"/>
    <mergeCell ref="D53:D55"/>
    <mergeCell ref="E53:E55"/>
    <mergeCell ref="A70:A73"/>
    <mergeCell ref="B70:B73"/>
    <mergeCell ref="C70:C73"/>
    <mergeCell ref="D70:D73"/>
    <mergeCell ref="E70:E73"/>
    <mergeCell ref="C124:T124"/>
    <mergeCell ref="A125:A127"/>
    <mergeCell ref="B125:B127"/>
    <mergeCell ref="C125:C127"/>
    <mergeCell ref="D125:D127"/>
    <mergeCell ref="E125:E127"/>
    <mergeCell ref="C123:F123"/>
    <mergeCell ref="A107:A110"/>
    <mergeCell ref="B107:B110"/>
    <mergeCell ref="C107:C110"/>
    <mergeCell ref="D107:D110"/>
    <mergeCell ref="E107:E110"/>
    <mergeCell ref="A101:A103"/>
    <mergeCell ref="B101:B103"/>
    <mergeCell ref="C101:C103"/>
    <mergeCell ref="B104:B106"/>
    <mergeCell ref="A74:A77"/>
    <mergeCell ref="B74:B77"/>
    <mergeCell ref="C74:C77"/>
    <mergeCell ref="C104:C106"/>
    <mergeCell ref="D104:D106"/>
    <mergeCell ref="E104:E106"/>
    <mergeCell ref="C82:F82"/>
    <mergeCell ref="C128:F128"/>
    <mergeCell ref="A111:A115"/>
    <mergeCell ref="B111:B115"/>
    <mergeCell ref="C111:C115"/>
    <mergeCell ref="D111:D115"/>
    <mergeCell ref="E111:E115"/>
    <mergeCell ref="A116:A119"/>
    <mergeCell ref="B116:B119"/>
    <mergeCell ref="C116:C119"/>
    <mergeCell ref="D116:D119"/>
    <mergeCell ref="E116:E119"/>
    <mergeCell ref="A120:A122"/>
    <mergeCell ref="B120:B122"/>
    <mergeCell ref="C120:C122"/>
    <mergeCell ref="D120:D122"/>
    <mergeCell ref="E120:E122"/>
    <mergeCell ref="C186:F186"/>
    <mergeCell ref="D177:D178"/>
    <mergeCell ref="E177:E178"/>
    <mergeCell ref="C163:F163"/>
    <mergeCell ref="B164:F164"/>
    <mergeCell ref="B165:T165"/>
    <mergeCell ref="C166:T166"/>
    <mergeCell ref="A167:A169"/>
    <mergeCell ref="B167:B169"/>
    <mergeCell ref="C167:C169"/>
    <mergeCell ref="D167:D169"/>
    <mergeCell ref="E167:E169"/>
    <mergeCell ref="A170:A172"/>
    <mergeCell ref="B170:B172"/>
    <mergeCell ref="C170:C172"/>
    <mergeCell ref="D170:D172"/>
    <mergeCell ref="E170:E172"/>
    <mergeCell ref="B187:F187"/>
    <mergeCell ref="A188:F188"/>
    <mergeCell ref="A91:A93"/>
    <mergeCell ref="B91:B93"/>
    <mergeCell ref="C91:C93"/>
    <mergeCell ref="D91:D93"/>
    <mergeCell ref="E91:E93"/>
    <mergeCell ref="C179:F179"/>
    <mergeCell ref="B180:F180"/>
    <mergeCell ref="B181:T181"/>
    <mergeCell ref="C182:T182"/>
    <mergeCell ref="A183:A185"/>
    <mergeCell ref="B183:B185"/>
    <mergeCell ref="C183:C185"/>
    <mergeCell ref="D183:D185"/>
    <mergeCell ref="E183:E185"/>
    <mergeCell ref="C173:F173"/>
    <mergeCell ref="B174:F174"/>
    <mergeCell ref="B175:T175"/>
    <mergeCell ref="C176:T176"/>
    <mergeCell ref="A177:A178"/>
    <mergeCell ref="B177:B178"/>
    <mergeCell ref="C177:C178"/>
    <mergeCell ref="C154:T154"/>
    <mergeCell ref="A155:A158"/>
    <mergeCell ref="B155:B158"/>
    <mergeCell ref="C155:C158"/>
    <mergeCell ref="D155:D158"/>
    <mergeCell ref="E155:E158"/>
    <mergeCell ref="A159:A162"/>
    <mergeCell ref="B159:B162"/>
    <mergeCell ref="E137:E140"/>
    <mergeCell ref="C151:F151"/>
    <mergeCell ref="A141:A144"/>
    <mergeCell ref="B141:B144"/>
    <mergeCell ref="C141:C144"/>
    <mergeCell ref="D141:D144"/>
    <mergeCell ref="E141:E144"/>
    <mergeCell ref="A145:A147"/>
    <mergeCell ref="B153:T153"/>
    <mergeCell ref="C159:C162"/>
    <mergeCell ref="D159:D162"/>
    <mergeCell ref="E159:E162"/>
    <mergeCell ref="B83:F83"/>
    <mergeCell ref="B84:T84"/>
    <mergeCell ref="C85:T85"/>
    <mergeCell ref="A86:A88"/>
    <mergeCell ref="B86:B88"/>
    <mergeCell ref="C86:C88"/>
    <mergeCell ref="D86:D88"/>
    <mergeCell ref="B152:F152"/>
    <mergeCell ref="A130:A132"/>
    <mergeCell ref="B130:B132"/>
    <mergeCell ref="C130:C132"/>
    <mergeCell ref="D130:D132"/>
    <mergeCell ref="E130:E132"/>
    <mergeCell ref="C129:T129"/>
    <mergeCell ref="A133:A136"/>
    <mergeCell ref="B133:B136"/>
    <mergeCell ref="C133:C136"/>
    <mergeCell ref="D133:D136"/>
    <mergeCell ref="E133:E136"/>
    <mergeCell ref="A137:A140"/>
    <mergeCell ref="B137:B140"/>
    <mergeCell ref="C137:C140"/>
    <mergeCell ref="D137:D140"/>
    <mergeCell ref="A104:A106"/>
    <mergeCell ref="C61:F61"/>
    <mergeCell ref="C62:T62"/>
    <mergeCell ref="A63:A65"/>
    <mergeCell ref="B63:B65"/>
    <mergeCell ref="C63:C65"/>
    <mergeCell ref="D63:D65"/>
    <mergeCell ref="E63:E65"/>
    <mergeCell ref="A66:A69"/>
    <mergeCell ref="B66:B69"/>
    <mergeCell ref="C66:C69"/>
    <mergeCell ref="D66:D69"/>
    <mergeCell ref="E66:E69"/>
    <mergeCell ref="C56:F56"/>
    <mergeCell ref="C57:T57"/>
    <mergeCell ref="A58:A60"/>
    <mergeCell ref="B58:B60"/>
    <mergeCell ref="C58:C60"/>
    <mergeCell ref="D58:D60"/>
    <mergeCell ref="E58:E60"/>
    <mergeCell ref="A31:A33"/>
    <mergeCell ref="B31:B33"/>
    <mergeCell ref="C31:C33"/>
    <mergeCell ref="D31:D33"/>
    <mergeCell ref="E31:E33"/>
    <mergeCell ref="A34:A37"/>
    <mergeCell ref="B34:B37"/>
    <mergeCell ref="C34:C37"/>
    <mergeCell ref="D34:D37"/>
    <mergeCell ref="E34:E37"/>
    <mergeCell ref="A38:A41"/>
    <mergeCell ref="B38:B41"/>
    <mergeCell ref="C38:C41"/>
    <mergeCell ref="D38:D41"/>
    <mergeCell ref="E38:E41"/>
    <mergeCell ref="A46:A49"/>
    <mergeCell ref="B46:B49"/>
    <mergeCell ref="A23:A25"/>
    <mergeCell ref="B23:B25"/>
    <mergeCell ref="C23:C25"/>
    <mergeCell ref="D23:D25"/>
    <mergeCell ref="E23:E25"/>
    <mergeCell ref="A26:A30"/>
    <mergeCell ref="B26:B30"/>
    <mergeCell ref="C26:C30"/>
    <mergeCell ref="D26:D30"/>
    <mergeCell ref="E26:E30"/>
    <mergeCell ref="A16:A19"/>
    <mergeCell ref="B16:B19"/>
    <mergeCell ref="C16:C19"/>
    <mergeCell ref="D16:D19"/>
    <mergeCell ref="E16:E19"/>
    <mergeCell ref="A20:A22"/>
    <mergeCell ref="B20:B22"/>
    <mergeCell ref="C20:C22"/>
    <mergeCell ref="D20:D22"/>
    <mergeCell ref="E20:E22"/>
    <mergeCell ref="O7:O8"/>
    <mergeCell ref="P7:Q7"/>
    <mergeCell ref="R7:R8"/>
    <mergeCell ref="A9:T9"/>
    <mergeCell ref="F6:F8"/>
    <mergeCell ref="G6:J6"/>
    <mergeCell ref="K6:N6"/>
    <mergeCell ref="O6:R6"/>
    <mergeCell ref="S6:S8"/>
    <mergeCell ref="T6:T8"/>
    <mergeCell ref="G7:G8"/>
    <mergeCell ref="H7:I7"/>
    <mergeCell ref="J7:J8"/>
    <mergeCell ref="K7:K8"/>
    <mergeCell ref="C97:F97"/>
    <mergeCell ref="C90:T90"/>
    <mergeCell ref="C89:F89"/>
    <mergeCell ref="A1:T1"/>
    <mergeCell ref="A2:T2"/>
    <mergeCell ref="A3:T3"/>
    <mergeCell ref="A4:T4"/>
    <mergeCell ref="A5:T5"/>
    <mergeCell ref="A6:A8"/>
    <mergeCell ref="B6:B8"/>
    <mergeCell ref="C6:C8"/>
    <mergeCell ref="D6:D8"/>
    <mergeCell ref="E6:E8"/>
    <mergeCell ref="A10:T10"/>
    <mergeCell ref="B11:T11"/>
    <mergeCell ref="C12:T12"/>
    <mergeCell ref="A13:A15"/>
    <mergeCell ref="B13:B15"/>
    <mergeCell ref="C13:C15"/>
    <mergeCell ref="D13:D15"/>
    <mergeCell ref="E13:E15"/>
    <mergeCell ref="L7:M7"/>
    <mergeCell ref="A42:A45"/>
    <mergeCell ref="N7:N8"/>
    <mergeCell ref="B42:B45"/>
    <mergeCell ref="C42:C45"/>
    <mergeCell ref="D42:D45"/>
    <mergeCell ref="E42:E45"/>
    <mergeCell ref="E86:E88"/>
    <mergeCell ref="A148:A150"/>
    <mergeCell ref="B148:B150"/>
    <mergeCell ref="C148:C150"/>
    <mergeCell ref="D148:D150"/>
    <mergeCell ref="E148:E150"/>
    <mergeCell ref="A94:A96"/>
    <mergeCell ref="B94:B96"/>
    <mergeCell ref="C94:C96"/>
    <mergeCell ref="D94:D96"/>
    <mergeCell ref="E94:E96"/>
    <mergeCell ref="B145:B147"/>
    <mergeCell ref="C145:C147"/>
    <mergeCell ref="D145:D147"/>
    <mergeCell ref="E145:E147"/>
    <mergeCell ref="B98:F98"/>
    <mergeCell ref="B99:T99"/>
    <mergeCell ref="D101:D103"/>
    <mergeCell ref="E101:E103"/>
    <mergeCell ref="C100:T100"/>
  </mergeCells>
  <pageMargins left="0" right="0" top="0.15748031496062992" bottom="0" header="0.19685039370078741" footer="0.11811023622047245"/>
  <pageSetup paperSize="9" scale="8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" bottom="0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" bottom="0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3</vt:i4>
      </vt:variant>
    </vt:vector>
  </HeadingPairs>
  <TitlesOfParts>
    <vt:vector size="3" baseType="lpstr">
      <vt:lpstr>Lapas1</vt:lpstr>
      <vt:lpstr>Lapas2</vt:lpstr>
      <vt:lpstr>Lapas3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2006-11-28T10:25:48Z</dcterms:created>
  <dcterms:modified xsi:type="dcterms:W3CDTF">2017-02-17T10:04:12Z</dcterms:modified>
</cp:coreProperties>
</file>